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<sst xmlns="http://schemas.openxmlformats.org/spreadsheetml/2006/main" count="21" uniqueCount="15">
  <si>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GSP kapsamında olduğu halde GSP'nin sağladığı imkanlardan yararlanmadığımız ürünler (Farka göre sıralı)</t>
  </si>
  <si>
    <t>Genel İthalat</t>
  </si>
  <si>
    <t>GSP Kapsamında ithalat</t>
  </si>
  <si>
    <t>Fark</t>
  </si>
  <si>
    <t>Fazladan Ödenen Gümrük Vergisi</t>
  </si>
  <si>
    <t>HTS Number</t>
  </si>
  <si>
    <t>1000 $</t>
  </si>
  <si>
    <t>Pay (%)</t>
  </si>
  <si>
    <t>(%)</t>
  </si>
  <si>
    <t>1.000 $</t>
  </si>
  <si>
    <t>6,2 cent/Kg</t>
  </si>
  <si>
    <t>0,5 cent/liter</t>
  </si>
  <si>
    <t>0,15 cent/kg</t>
  </si>
  <si>
    <t>Liste TOPLAM</t>
  </si>
  <si>
    <t>Genel 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</si>
</sst>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8.00390625" style="2" bestFit="1" customWidth="1"/>
    <col min="2" max="3" width="11.421875" style="2" bestFit="1" customWidth="1"/>
    <col min="4" max="4" width="10.421875" style="2" bestFit="1" customWidth="1"/>
    <col min="5" max="5" width="17.140625" style="2" customWidth="1"/>
    <col min="6" max="7" width="11.421875" style="2" bestFit="1" customWidth="1"/>
    <col min="8" max="8" width="10.140625" style="2" customWidth="1"/>
    <col min="9" max="9" width="15.421875" style="2" bestFit="1" customWidth="1"/>
    <col min="10" max="10" width="11.00390625" style="2" customWidth="1"/>
    <col min="11" max="11" width="10.7109375" style="2" customWidth="1"/>
    <col min="12" max="12" width="13.421875" style="2" bestFit="1" customWidth="1"/>
    <col min="13" max="13" width="11.8515625" style="2" customWidth="1"/>
    <col min="14" max="16384" width="9.140625" style="2" customWidth="1"/>
  </cols>
  <sheetData>
    <row r="1" spans="1:13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21"/>
    </row>
    <row r="2" spans="1:13" ht="33.75" customHeight="1">
      <c r="A2" s="1"/>
      <c r="B2" s="20" t="s">
        <v>1</v>
      </c>
      <c r="C2" s="22"/>
      <c r="D2" s="1"/>
      <c r="E2" s="1"/>
      <c r="F2" s="20" t="s">
        <v>2</v>
      </c>
      <c r="G2" s="22"/>
      <c r="H2" s="1"/>
      <c r="I2" s="1"/>
      <c r="J2" s="20" t="s">
        <v>3</v>
      </c>
      <c r="K2" s="21"/>
      <c r="L2" s="20" t="s">
        <v>4</v>
      </c>
      <c r="M2" s="21"/>
    </row>
    <row r="3" spans="1:13" ht="15.75">
      <c r="A3" s="23" t="s">
        <v>5</v>
      </c>
      <c r="B3" s="3">
        <v>2006</v>
      </c>
      <c r="C3" s="3">
        <v>2007</v>
      </c>
      <c r="D3" s="3"/>
      <c r="E3" s="24" t="s">
        <v>5</v>
      </c>
      <c r="F3" s="4">
        <v>2006</v>
      </c>
      <c r="G3" s="4">
        <v>2007</v>
      </c>
      <c r="H3" s="3"/>
      <c r="I3" s="24" t="s">
        <v>5</v>
      </c>
      <c r="J3" s="4">
        <v>2006</v>
      </c>
      <c r="K3" s="4">
        <v>2007</v>
      </c>
      <c r="L3" s="25">
        <v>2007</v>
      </c>
      <c r="M3" s="26"/>
    </row>
    <row r="4" spans="1:13" ht="15.75">
      <c r="A4" s="23"/>
      <c r="B4" s="27" t="s">
        <v>6</v>
      </c>
      <c r="C4" s="27"/>
      <c r="D4" s="5" t="s">
        <v>7</v>
      </c>
      <c r="E4" s="24"/>
      <c r="F4" s="27" t="s">
        <v>6</v>
      </c>
      <c r="G4" s="27"/>
      <c r="H4" s="5" t="s">
        <v>7</v>
      </c>
      <c r="I4" s="24"/>
      <c r="J4" s="27" t="s">
        <v>6</v>
      </c>
      <c r="K4" s="27"/>
      <c r="L4" s="4" t="s">
        <v>8</v>
      </c>
      <c r="M4" s="4" t="s">
        <v>9</v>
      </c>
    </row>
    <row r="5" spans="1:13" ht="15">
      <c r="A5" s="6">
        <v>83024960</v>
      </c>
      <c r="B5" s="7">
        <v>6609</v>
      </c>
      <c r="C5" s="7">
        <v>7508</v>
      </c>
      <c r="D5" s="8">
        <f aca="true" t="shared" si="0" ref="D5:D36">+(C5/$C$108)*100</f>
        <v>0.1626650374164251</v>
      </c>
      <c r="E5" s="9">
        <v>83024960</v>
      </c>
      <c r="F5" s="9">
        <v>178</v>
      </c>
      <c r="G5" s="9">
        <v>161</v>
      </c>
      <c r="H5" s="8">
        <f aca="true" t="shared" si="1" ref="H5:H36">+(G5/$G$108)*100</f>
        <v>0.014277302458888462</v>
      </c>
      <c r="I5" s="9">
        <v>83024960</v>
      </c>
      <c r="J5" s="10">
        <f aca="true" t="shared" si="2" ref="J5:K35">+(B5-F5)</f>
        <v>6431</v>
      </c>
      <c r="K5" s="10">
        <f t="shared" si="2"/>
        <v>7347</v>
      </c>
      <c r="L5" s="11">
        <v>5.7</v>
      </c>
      <c r="M5" s="12">
        <f>+(L5*K5)/100</f>
        <v>418.779</v>
      </c>
    </row>
    <row r="6" spans="1:13" ht="15">
      <c r="A6" s="6">
        <v>28100000</v>
      </c>
      <c r="B6" s="7">
        <v>18072</v>
      </c>
      <c r="C6" s="7">
        <v>15112</v>
      </c>
      <c r="D6" s="8">
        <f t="shared" si="0"/>
        <v>0.32740996875826</v>
      </c>
      <c r="E6" s="9">
        <v>28100000</v>
      </c>
      <c r="F6" s="13">
        <v>17748</v>
      </c>
      <c r="G6" s="13">
        <v>7789</v>
      </c>
      <c r="H6" s="8">
        <f t="shared" si="1"/>
        <v>0.690719930759517</v>
      </c>
      <c r="I6" s="9">
        <v>28100000</v>
      </c>
      <c r="J6" s="10">
        <f t="shared" si="2"/>
        <v>324</v>
      </c>
      <c r="K6" s="10">
        <f t="shared" si="2"/>
        <v>7323</v>
      </c>
      <c r="L6" s="11">
        <v>1.5</v>
      </c>
      <c r="M6" s="10">
        <v>109.845</v>
      </c>
    </row>
    <row r="7" spans="1:13" ht="15">
      <c r="A7" s="6">
        <v>85389080</v>
      </c>
      <c r="B7" s="7">
        <v>5525</v>
      </c>
      <c r="C7" s="7">
        <v>6168</v>
      </c>
      <c r="D7" s="8">
        <f t="shared" si="0"/>
        <v>0.1336331847075799</v>
      </c>
      <c r="E7" s="9">
        <v>85389080</v>
      </c>
      <c r="F7" s="13">
        <v>1231</v>
      </c>
      <c r="G7" s="9">
        <v>18</v>
      </c>
      <c r="H7" s="8">
        <f t="shared" si="1"/>
        <v>0.001596220150683182</v>
      </c>
      <c r="I7" s="9">
        <v>85389080</v>
      </c>
      <c r="J7" s="10">
        <f t="shared" si="2"/>
        <v>4294</v>
      </c>
      <c r="K7" s="10">
        <f t="shared" si="2"/>
        <v>6150</v>
      </c>
      <c r="L7" s="11">
        <v>3.5</v>
      </c>
      <c r="M7" s="12">
        <f aca="true" t="shared" si="3" ref="M7:M20">+(L7*K7)/100</f>
        <v>215.25</v>
      </c>
    </row>
    <row r="8" spans="1:13" ht="15">
      <c r="A8" s="6">
        <v>74081900</v>
      </c>
      <c r="B8" s="7">
        <v>55827</v>
      </c>
      <c r="C8" s="7">
        <v>33724</v>
      </c>
      <c r="D8" s="8">
        <f t="shared" si="0"/>
        <v>0.7306494035470857</v>
      </c>
      <c r="E8" s="9">
        <v>74081900</v>
      </c>
      <c r="F8" s="13">
        <v>55813</v>
      </c>
      <c r="G8" s="13">
        <v>27818</v>
      </c>
      <c r="H8" s="8">
        <f t="shared" si="1"/>
        <v>2.466869563983598</v>
      </c>
      <c r="I8" s="9">
        <v>74081900</v>
      </c>
      <c r="J8" s="10">
        <f t="shared" si="2"/>
        <v>14</v>
      </c>
      <c r="K8" s="10">
        <f t="shared" si="2"/>
        <v>5906</v>
      </c>
      <c r="L8" s="11">
        <v>3</v>
      </c>
      <c r="M8" s="12">
        <f t="shared" si="3"/>
        <v>177.18</v>
      </c>
    </row>
    <row r="9" spans="1:13" ht="15">
      <c r="A9" s="6">
        <v>87089981</v>
      </c>
      <c r="B9" s="6">
        <v>0</v>
      </c>
      <c r="C9" s="7">
        <v>8549</v>
      </c>
      <c r="D9" s="8">
        <f t="shared" si="0"/>
        <v>0.18521888717008766</v>
      </c>
      <c r="E9" s="9">
        <v>87089981</v>
      </c>
      <c r="F9" s="9">
        <v>0</v>
      </c>
      <c r="G9" s="13">
        <v>3471</v>
      </c>
      <c r="H9" s="8">
        <f t="shared" si="1"/>
        <v>0.30780445239007365</v>
      </c>
      <c r="I9" s="9">
        <v>87089981</v>
      </c>
      <c r="J9" s="10">
        <f t="shared" si="2"/>
        <v>0</v>
      </c>
      <c r="K9" s="10">
        <f t="shared" si="2"/>
        <v>5078</v>
      </c>
      <c r="L9" s="11">
        <v>2.5</v>
      </c>
      <c r="M9" s="12">
        <f t="shared" si="3"/>
        <v>126.95</v>
      </c>
    </row>
    <row r="10" spans="1:13" ht="15">
      <c r="A10" s="6">
        <v>63079098</v>
      </c>
      <c r="B10" s="7">
        <v>5403</v>
      </c>
      <c r="C10" s="7">
        <v>5849</v>
      </c>
      <c r="D10" s="8">
        <f t="shared" si="0"/>
        <v>0.12672187051793693</v>
      </c>
      <c r="E10" s="9">
        <v>63079098</v>
      </c>
      <c r="F10" s="13">
        <v>2072</v>
      </c>
      <c r="G10" s="13">
        <v>2086</v>
      </c>
      <c r="H10" s="8">
        <f t="shared" si="1"/>
        <v>0.1849841796847288</v>
      </c>
      <c r="I10" s="9">
        <v>63079098</v>
      </c>
      <c r="J10" s="10">
        <f t="shared" si="2"/>
        <v>3331</v>
      </c>
      <c r="K10" s="10">
        <f t="shared" si="2"/>
        <v>3763</v>
      </c>
      <c r="L10" s="11">
        <v>7</v>
      </c>
      <c r="M10" s="12">
        <f t="shared" si="3"/>
        <v>263.41</v>
      </c>
    </row>
    <row r="11" spans="1:13" ht="15">
      <c r="A11" s="6">
        <v>87085099</v>
      </c>
      <c r="B11" s="6">
        <v>0</v>
      </c>
      <c r="C11" s="7">
        <v>10856</v>
      </c>
      <c r="D11" s="8">
        <f t="shared" si="0"/>
        <v>0.235201338065092</v>
      </c>
      <c r="E11" s="9">
        <v>87085099</v>
      </c>
      <c r="F11" s="9">
        <v>0</v>
      </c>
      <c r="G11" s="13">
        <v>7356</v>
      </c>
      <c r="H11" s="8">
        <f t="shared" si="1"/>
        <v>0.6523219682458604</v>
      </c>
      <c r="I11" s="9">
        <v>87085099</v>
      </c>
      <c r="J11" s="10">
        <f t="shared" si="2"/>
        <v>0</v>
      </c>
      <c r="K11" s="10">
        <f t="shared" si="2"/>
        <v>3500</v>
      </c>
      <c r="L11" s="11">
        <v>2.5</v>
      </c>
      <c r="M11" s="12">
        <f t="shared" si="3"/>
        <v>87.5</v>
      </c>
    </row>
    <row r="12" spans="1:13" ht="15">
      <c r="A12" s="6">
        <v>84831030</v>
      </c>
      <c r="B12" s="7">
        <v>3237</v>
      </c>
      <c r="C12" s="7">
        <v>4338</v>
      </c>
      <c r="D12" s="8">
        <f t="shared" si="0"/>
        <v>0.09398520675445553</v>
      </c>
      <c r="E12" s="9">
        <v>84831030</v>
      </c>
      <c r="F12" s="13">
        <v>2899</v>
      </c>
      <c r="G12" s="13">
        <v>1024</v>
      </c>
      <c r="H12" s="8">
        <f t="shared" si="1"/>
        <v>0.09080719079442104</v>
      </c>
      <c r="I12" s="9">
        <v>84831030</v>
      </c>
      <c r="J12" s="10">
        <f t="shared" si="2"/>
        <v>338</v>
      </c>
      <c r="K12" s="10">
        <f t="shared" si="2"/>
        <v>3314</v>
      </c>
      <c r="L12" s="11">
        <v>2.5</v>
      </c>
      <c r="M12" s="12">
        <f t="shared" si="3"/>
        <v>82.85</v>
      </c>
    </row>
    <row r="13" spans="1:13" ht="15">
      <c r="A13" s="6">
        <v>84818090</v>
      </c>
      <c r="B13" s="7">
        <v>7894</v>
      </c>
      <c r="C13" s="7">
        <v>3651</v>
      </c>
      <c r="D13" s="8">
        <f t="shared" si="0"/>
        <v>0.07910096585074161</v>
      </c>
      <c r="E13" s="9">
        <v>84818090</v>
      </c>
      <c r="F13" s="9">
        <v>809</v>
      </c>
      <c r="G13" s="9">
        <v>587</v>
      </c>
      <c r="H13" s="8">
        <f t="shared" si="1"/>
        <v>0.05205451269172377</v>
      </c>
      <c r="I13" s="9">
        <v>84818090</v>
      </c>
      <c r="J13" s="10">
        <f t="shared" si="2"/>
        <v>7085</v>
      </c>
      <c r="K13" s="10">
        <f t="shared" si="2"/>
        <v>3064</v>
      </c>
      <c r="L13" s="11">
        <v>2</v>
      </c>
      <c r="M13" s="12">
        <f t="shared" si="3"/>
        <v>61.28</v>
      </c>
    </row>
    <row r="14" spans="1:13" ht="15">
      <c r="A14" s="6">
        <v>68029105</v>
      </c>
      <c r="B14" s="7">
        <v>13338</v>
      </c>
      <c r="C14" s="7">
        <v>22207</v>
      </c>
      <c r="D14" s="8">
        <f t="shared" si="0"/>
        <v>0.4811271291830783</v>
      </c>
      <c r="E14" s="9">
        <v>68029105</v>
      </c>
      <c r="F14" s="13">
        <v>11595</v>
      </c>
      <c r="G14" s="13">
        <v>19643</v>
      </c>
      <c r="H14" s="8">
        <f t="shared" si="1"/>
        <v>1.7419195788816528</v>
      </c>
      <c r="I14" s="9">
        <v>68029105</v>
      </c>
      <c r="J14" s="10">
        <f t="shared" si="2"/>
        <v>1743</v>
      </c>
      <c r="K14" s="10">
        <f t="shared" si="2"/>
        <v>2564</v>
      </c>
      <c r="L14" s="11">
        <v>2.5</v>
      </c>
      <c r="M14" s="12">
        <f t="shared" si="3"/>
        <v>64.1</v>
      </c>
    </row>
    <row r="15" spans="1:13" ht="15">
      <c r="A15" s="6">
        <v>87088065</v>
      </c>
      <c r="B15" s="6">
        <v>0</v>
      </c>
      <c r="C15" s="7">
        <v>2967</v>
      </c>
      <c r="D15" s="8">
        <f t="shared" si="0"/>
        <v>0.06428172163219675</v>
      </c>
      <c r="E15" s="9">
        <v>87088065</v>
      </c>
      <c r="F15" s="9">
        <v>0</v>
      </c>
      <c r="G15" s="9">
        <v>663</v>
      </c>
      <c r="H15" s="8">
        <f t="shared" si="1"/>
        <v>0.058794108883497204</v>
      </c>
      <c r="I15" s="9">
        <v>87088065</v>
      </c>
      <c r="J15" s="10">
        <f t="shared" si="2"/>
        <v>0</v>
      </c>
      <c r="K15" s="10">
        <f t="shared" si="2"/>
        <v>2304</v>
      </c>
      <c r="L15" s="11">
        <v>2.5</v>
      </c>
      <c r="M15" s="12">
        <f t="shared" si="3"/>
        <v>57.6</v>
      </c>
    </row>
    <row r="16" spans="1:13" ht="15">
      <c r="A16" s="6">
        <v>68029115</v>
      </c>
      <c r="B16" s="7">
        <v>43821</v>
      </c>
      <c r="C16" s="7">
        <v>52575</v>
      </c>
      <c r="D16" s="8">
        <f t="shared" si="0"/>
        <v>1.1390669075877131</v>
      </c>
      <c r="E16" s="9">
        <v>68029115</v>
      </c>
      <c r="F16" s="13">
        <v>41964</v>
      </c>
      <c r="G16" s="13">
        <v>50274</v>
      </c>
      <c r="H16" s="8">
        <f t="shared" si="1"/>
        <v>4.458242880858128</v>
      </c>
      <c r="I16" s="9">
        <v>68029115</v>
      </c>
      <c r="J16" s="10">
        <f t="shared" si="2"/>
        <v>1857</v>
      </c>
      <c r="K16" s="10">
        <f t="shared" si="2"/>
        <v>2301</v>
      </c>
      <c r="L16" s="11">
        <v>4.9</v>
      </c>
      <c r="M16" s="12">
        <f t="shared" si="3"/>
        <v>112.74900000000001</v>
      </c>
    </row>
    <row r="17" spans="1:13" ht="15">
      <c r="A17" s="6">
        <v>85371090</v>
      </c>
      <c r="B17" s="7">
        <v>2344</v>
      </c>
      <c r="C17" s="7">
        <v>2289</v>
      </c>
      <c r="D17" s="8">
        <f t="shared" si="0"/>
        <v>0.04959247078399002</v>
      </c>
      <c r="E17" s="9">
        <v>85371090</v>
      </c>
      <c r="F17" s="9">
        <v>480</v>
      </c>
      <c r="G17" s="9">
        <v>42</v>
      </c>
      <c r="H17" s="8">
        <f t="shared" si="1"/>
        <v>0.003724513684927425</v>
      </c>
      <c r="I17" s="9">
        <v>85371090</v>
      </c>
      <c r="J17" s="10">
        <f t="shared" si="2"/>
        <v>1864</v>
      </c>
      <c r="K17" s="10">
        <f t="shared" si="2"/>
        <v>2247</v>
      </c>
      <c r="L17" s="11">
        <v>2.7</v>
      </c>
      <c r="M17" s="12">
        <f t="shared" si="3"/>
        <v>60.669000000000004</v>
      </c>
    </row>
    <row r="18" spans="1:13" ht="15">
      <c r="A18" s="6">
        <v>84139110</v>
      </c>
      <c r="B18" s="7">
        <v>1535</v>
      </c>
      <c r="C18" s="7">
        <v>2139</v>
      </c>
      <c r="D18" s="8">
        <f t="shared" si="0"/>
        <v>0.0463426365255372</v>
      </c>
      <c r="E18" s="9">
        <v>84139110</v>
      </c>
      <c r="F18" s="9">
        <v>342</v>
      </c>
      <c r="G18" s="9">
        <v>327</v>
      </c>
      <c r="H18" s="8">
        <f t="shared" si="1"/>
        <v>0.028997999404077813</v>
      </c>
      <c r="I18" s="9">
        <v>84139110</v>
      </c>
      <c r="J18" s="10">
        <f t="shared" si="2"/>
        <v>1193</v>
      </c>
      <c r="K18" s="10">
        <f t="shared" si="2"/>
        <v>1812</v>
      </c>
      <c r="L18" s="11">
        <v>2.5</v>
      </c>
      <c r="M18" s="12">
        <f t="shared" si="3"/>
        <v>45.3</v>
      </c>
    </row>
    <row r="19" spans="1:13" ht="15">
      <c r="A19" s="6">
        <v>42033000</v>
      </c>
      <c r="B19" s="7">
        <v>5086</v>
      </c>
      <c r="C19" s="7">
        <v>2092</v>
      </c>
      <c r="D19" s="8">
        <f t="shared" si="0"/>
        <v>0.045324355124555314</v>
      </c>
      <c r="E19" s="9">
        <v>42033000</v>
      </c>
      <c r="F19" s="13">
        <v>1922</v>
      </c>
      <c r="G19" s="9">
        <v>341</v>
      </c>
      <c r="H19" s="8">
        <f t="shared" si="1"/>
        <v>0.03023950396572029</v>
      </c>
      <c r="I19" s="9">
        <v>42033000</v>
      </c>
      <c r="J19" s="10">
        <f t="shared" si="2"/>
        <v>3164</v>
      </c>
      <c r="K19" s="10">
        <f t="shared" si="2"/>
        <v>1751</v>
      </c>
      <c r="L19" s="11">
        <v>2.7</v>
      </c>
      <c r="M19" s="12">
        <f t="shared" si="3"/>
        <v>47.27700000000001</v>
      </c>
    </row>
    <row r="20" spans="1:13" ht="15">
      <c r="A20" s="6">
        <v>84133090</v>
      </c>
      <c r="B20" s="7">
        <v>2146</v>
      </c>
      <c r="C20" s="7">
        <v>3405</v>
      </c>
      <c r="D20" s="8">
        <f t="shared" si="0"/>
        <v>0.07377123766687899</v>
      </c>
      <c r="E20" s="9">
        <v>84133090</v>
      </c>
      <c r="F20" s="13">
        <v>1129</v>
      </c>
      <c r="G20" s="13">
        <v>1660</v>
      </c>
      <c r="H20" s="8">
        <f t="shared" si="1"/>
        <v>0.14720696945189346</v>
      </c>
      <c r="I20" s="9">
        <v>84133090</v>
      </c>
      <c r="J20" s="10">
        <f t="shared" si="2"/>
        <v>1017</v>
      </c>
      <c r="K20" s="10">
        <f t="shared" si="2"/>
        <v>1745</v>
      </c>
      <c r="L20" s="11">
        <v>2.5</v>
      </c>
      <c r="M20" s="12">
        <f t="shared" si="3"/>
        <v>43.625</v>
      </c>
    </row>
    <row r="21" spans="1:13" ht="15">
      <c r="A21" s="6">
        <v>39239000</v>
      </c>
      <c r="B21" s="7">
        <v>4149</v>
      </c>
      <c r="C21" s="7">
        <v>2566</v>
      </c>
      <c r="D21" s="8">
        <f t="shared" si="0"/>
        <v>0.05559383138126622</v>
      </c>
      <c r="E21" s="9">
        <v>39239000</v>
      </c>
      <c r="F21" s="13">
        <v>2211</v>
      </c>
      <c r="G21" s="13">
        <v>1094</v>
      </c>
      <c r="H21" s="8">
        <f t="shared" si="1"/>
        <v>0.0970147136026334</v>
      </c>
      <c r="I21" s="9">
        <v>39239000</v>
      </c>
      <c r="J21" s="10">
        <f t="shared" si="2"/>
        <v>1938</v>
      </c>
      <c r="K21" s="10">
        <f t="shared" si="2"/>
        <v>1472</v>
      </c>
      <c r="L21" s="11">
        <v>3</v>
      </c>
      <c r="M21" s="10">
        <v>44.16</v>
      </c>
    </row>
    <row r="22" spans="1:13" ht="15">
      <c r="A22" s="6">
        <v>84812000</v>
      </c>
      <c r="B22" s="7">
        <v>1244</v>
      </c>
      <c r="C22" s="7">
        <v>1413</v>
      </c>
      <c r="D22" s="8">
        <f t="shared" si="0"/>
        <v>0.030613438714625553</v>
      </c>
      <c r="E22" s="9">
        <v>84812000</v>
      </c>
      <c r="F22" s="9">
        <v>110</v>
      </c>
      <c r="G22" s="9">
        <v>13</v>
      </c>
      <c r="H22" s="8">
        <f t="shared" si="1"/>
        <v>0.0011528256643822982</v>
      </c>
      <c r="I22" s="9">
        <v>84812000</v>
      </c>
      <c r="J22" s="10">
        <f t="shared" si="2"/>
        <v>1134</v>
      </c>
      <c r="K22" s="10">
        <f t="shared" si="2"/>
        <v>1400</v>
      </c>
      <c r="L22" s="11">
        <v>2</v>
      </c>
      <c r="M22" s="12">
        <f aca="true" t="shared" si="4" ref="M22:M33">+(L22*K22)/100</f>
        <v>28</v>
      </c>
    </row>
    <row r="23" spans="1:13" ht="15">
      <c r="A23" s="6">
        <v>87083050</v>
      </c>
      <c r="B23" s="6">
        <v>0</v>
      </c>
      <c r="C23" s="7">
        <v>5001</v>
      </c>
      <c r="D23" s="8">
        <f t="shared" si="0"/>
        <v>0.10834947417681698</v>
      </c>
      <c r="E23" s="9">
        <v>87083050</v>
      </c>
      <c r="F23" s="9">
        <v>0</v>
      </c>
      <c r="G23" s="13">
        <v>3791</v>
      </c>
      <c r="H23" s="8">
        <f t="shared" si="1"/>
        <v>0.3361816995133302</v>
      </c>
      <c r="I23" s="9">
        <v>87083050</v>
      </c>
      <c r="J23" s="10">
        <f t="shared" si="2"/>
        <v>0</v>
      </c>
      <c r="K23" s="10">
        <f t="shared" si="2"/>
        <v>1210</v>
      </c>
      <c r="L23" s="11">
        <v>2.5</v>
      </c>
      <c r="M23" s="12">
        <f t="shared" si="4"/>
        <v>30.25</v>
      </c>
    </row>
    <row r="24" spans="1:13" ht="15">
      <c r="A24" s="6">
        <v>90329060</v>
      </c>
      <c r="B24" s="6">
        <v>455</v>
      </c>
      <c r="C24" s="7">
        <v>1105</v>
      </c>
      <c r="D24" s="8">
        <f t="shared" si="0"/>
        <v>0.02394044570393577</v>
      </c>
      <c r="E24" s="9">
        <v>90329060</v>
      </c>
      <c r="F24" s="9">
        <v>0</v>
      </c>
      <c r="G24" s="9">
        <v>43</v>
      </c>
      <c r="H24" s="8">
        <f t="shared" si="1"/>
        <v>0.0038131925821876024</v>
      </c>
      <c r="I24" s="9">
        <v>90329060</v>
      </c>
      <c r="J24" s="10">
        <f t="shared" si="2"/>
        <v>455</v>
      </c>
      <c r="K24" s="10">
        <f t="shared" si="2"/>
        <v>1062</v>
      </c>
      <c r="L24" s="11">
        <v>1.7</v>
      </c>
      <c r="M24" s="12">
        <f t="shared" si="4"/>
        <v>18.054</v>
      </c>
    </row>
    <row r="25" spans="1:13" ht="15">
      <c r="A25" s="6">
        <v>73181580</v>
      </c>
      <c r="B25" s="6">
        <v>869</v>
      </c>
      <c r="C25" s="7">
        <v>1057</v>
      </c>
      <c r="D25" s="8">
        <f t="shared" si="0"/>
        <v>0.022900498741230863</v>
      </c>
      <c r="E25" s="9">
        <v>73181580</v>
      </c>
      <c r="F25" s="9">
        <v>688</v>
      </c>
      <c r="G25" s="9">
        <v>150</v>
      </c>
      <c r="H25" s="8">
        <f t="shared" si="1"/>
        <v>0.013301834589026519</v>
      </c>
      <c r="I25" s="9">
        <v>73181580</v>
      </c>
      <c r="J25" s="10">
        <f t="shared" si="2"/>
        <v>181</v>
      </c>
      <c r="K25" s="10">
        <f t="shared" si="2"/>
        <v>907</v>
      </c>
      <c r="L25" s="11">
        <v>8.5</v>
      </c>
      <c r="M25" s="12">
        <f t="shared" si="4"/>
        <v>77.095</v>
      </c>
    </row>
    <row r="26" spans="1:13" ht="15">
      <c r="A26" s="6">
        <v>93032000</v>
      </c>
      <c r="B26" s="7">
        <v>32546</v>
      </c>
      <c r="C26" s="7">
        <v>39285</v>
      </c>
      <c r="D26" s="8">
        <f t="shared" si="0"/>
        <v>0.8511315922887933</v>
      </c>
      <c r="E26" s="9">
        <v>93032000</v>
      </c>
      <c r="F26" s="13">
        <v>32403</v>
      </c>
      <c r="G26" s="13">
        <v>38380</v>
      </c>
      <c r="H26" s="8">
        <f t="shared" si="1"/>
        <v>3.403496076845585</v>
      </c>
      <c r="I26" s="9">
        <v>93032000</v>
      </c>
      <c r="J26" s="10">
        <f t="shared" si="2"/>
        <v>143</v>
      </c>
      <c r="K26" s="10">
        <f t="shared" si="2"/>
        <v>905</v>
      </c>
      <c r="L26" s="11">
        <v>2.6</v>
      </c>
      <c r="M26" s="12">
        <f t="shared" si="4"/>
        <v>23.53</v>
      </c>
    </row>
    <row r="27" spans="1:13" ht="15">
      <c r="A27" s="6">
        <v>87089475</v>
      </c>
      <c r="B27" s="6">
        <v>0</v>
      </c>
      <c r="C27" s="7">
        <v>1365</v>
      </c>
      <c r="D27" s="8">
        <f t="shared" si="0"/>
        <v>0.02957349175192065</v>
      </c>
      <c r="E27" s="9">
        <v>87089475</v>
      </c>
      <c r="F27" s="9">
        <v>0</v>
      </c>
      <c r="G27" s="9">
        <v>466</v>
      </c>
      <c r="H27" s="8">
        <f t="shared" si="1"/>
        <v>0.04132436612324238</v>
      </c>
      <c r="I27" s="9">
        <v>87089475</v>
      </c>
      <c r="J27" s="10">
        <f t="shared" si="2"/>
        <v>0</v>
      </c>
      <c r="K27" s="10">
        <f t="shared" si="2"/>
        <v>899</v>
      </c>
      <c r="L27" s="11">
        <v>2.5</v>
      </c>
      <c r="M27" s="12">
        <f t="shared" si="4"/>
        <v>22.475</v>
      </c>
    </row>
    <row r="28" spans="1:13" ht="15">
      <c r="A28" s="6">
        <v>69101000</v>
      </c>
      <c r="B28" s="7">
        <v>18913</v>
      </c>
      <c r="C28" s="7">
        <v>12595</v>
      </c>
      <c r="D28" s="8">
        <f t="shared" si="0"/>
        <v>0.2728777499014217</v>
      </c>
      <c r="E28" s="9">
        <v>69101000</v>
      </c>
      <c r="F28" s="13">
        <v>17798</v>
      </c>
      <c r="G28" s="13">
        <v>11710</v>
      </c>
      <c r="H28" s="8">
        <f t="shared" si="1"/>
        <v>1.0384298869166702</v>
      </c>
      <c r="I28" s="9">
        <v>69101000</v>
      </c>
      <c r="J28" s="10">
        <f t="shared" si="2"/>
        <v>1115</v>
      </c>
      <c r="K28" s="10">
        <f t="shared" si="2"/>
        <v>885</v>
      </c>
      <c r="L28" s="11">
        <v>5.8</v>
      </c>
      <c r="M28" s="12">
        <f t="shared" si="4"/>
        <v>51.33</v>
      </c>
    </row>
    <row r="29" spans="1:13" ht="15">
      <c r="A29" s="6">
        <v>84099991</v>
      </c>
      <c r="B29" s="7">
        <v>3331</v>
      </c>
      <c r="C29" s="7">
        <v>2581</v>
      </c>
      <c r="D29" s="8">
        <f t="shared" si="0"/>
        <v>0.0559188148071115</v>
      </c>
      <c r="E29" s="9">
        <v>84099991</v>
      </c>
      <c r="F29" s="13">
        <v>2231</v>
      </c>
      <c r="G29" s="13">
        <v>1767</v>
      </c>
      <c r="H29" s="8">
        <f t="shared" si="1"/>
        <v>0.15669561145873237</v>
      </c>
      <c r="I29" s="9">
        <v>84099991</v>
      </c>
      <c r="J29" s="10">
        <f t="shared" si="2"/>
        <v>1100</v>
      </c>
      <c r="K29" s="10">
        <f t="shared" si="2"/>
        <v>814</v>
      </c>
      <c r="L29" s="11">
        <v>2.5</v>
      </c>
      <c r="M29" s="12">
        <f t="shared" si="4"/>
        <v>20.35</v>
      </c>
    </row>
    <row r="30" spans="1:13" ht="15">
      <c r="A30" s="6">
        <v>89039200</v>
      </c>
      <c r="B30" s="7">
        <v>10396</v>
      </c>
      <c r="C30" s="7">
        <v>8670</v>
      </c>
      <c r="D30" s="8">
        <f t="shared" si="0"/>
        <v>0.1878404201385729</v>
      </c>
      <c r="E30" s="9">
        <v>89039200</v>
      </c>
      <c r="F30" s="13">
        <v>10201</v>
      </c>
      <c r="G30" s="13">
        <v>7882</v>
      </c>
      <c r="H30" s="8">
        <f t="shared" si="1"/>
        <v>0.6989670682047134</v>
      </c>
      <c r="I30" s="9">
        <v>89039200</v>
      </c>
      <c r="J30" s="10">
        <f t="shared" si="2"/>
        <v>195</v>
      </c>
      <c r="K30" s="10">
        <f t="shared" si="2"/>
        <v>788</v>
      </c>
      <c r="L30" s="11">
        <v>1.5</v>
      </c>
      <c r="M30" s="12">
        <f t="shared" si="4"/>
        <v>11.82</v>
      </c>
    </row>
    <row r="31" spans="1:13" ht="15">
      <c r="A31" s="6">
        <v>87089450</v>
      </c>
      <c r="B31" s="6">
        <v>691</v>
      </c>
      <c r="C31" s="7">
        <v>1512</v>
      </c>
      <c r="D31" s="8">
        <f t="shared" si="0"/>
        <v>0.032758329325204415</v>
      </c>
      <c r="E31" s="9">
        <v>87089450</v>
      </c>
      <c r="F31" s="9">
        <v>82</v>
      </c>
      <c r="G31" s="9">
        <v>742</v>
      </c>
      <c r="H31" s="8">
        <f t="shared" si="1"/>
        <v>0.06579974176705118</v>
      </c>
      <c r="I31" s="9">
        <v>87089450</v>
      </c>
      <c r="J31" s="10">
        <f t="shared" si="2"/>
        <v>609</v>
      </c>
      <c r="K31" s="10">
        <f t="shared" si="2"/>
        <v>770</v>
      </c>
      <c r="L31" s="11">
        <v>2.5</v>
      </c>
      <c r="M31" s="12">
        <f t="shared" si="4"/>
        <v>19.25</v>
      </c>
    </row>
    <row r="32" spans="1:13" ht="15">
      <c r="A32" s="6">
        <v>87087060</v>
      </c>
      <c r="B32" s="7">
        <v>8451</v>
      </c>
      <c r="C32" s="7">
        <v>8097</v>
      </c>
      <c r="D32" s="8">
        <f t="shared" si="0"/>
        <v>0.17542605327128316</v>
      </c>
      <c r="E32" s="9">
        <v>87087060</v>
      </c>
      <c r="F32" s="13">
        <v>8104</v>
      </c>
      <c r="G32" s="13">
        <v>7346</v>
      </c>
      <c r="H32" s="8">
        <f t="shared" si="1"/>
        <v>0.6514351792732587</v>
      </c>
      <c r="I32" s="9">
        <v>87087060</v>
      </c>
      <c r="J32" s="10">
        <f t="shared" si="2"/>
        <v>347</v>
      </c>
      <c r="K32" s="10">
        <f t="shared" si="2"/>
        <v>751</v>
      </c>
      <c r="L32" s="11">
        <v>2.5</v>
      </c>
      <c r="M32" s="12">
        <f t="shared" si="4"/>
        <v>18.775</v>
      </c>
    </row>
    <row r="33" spans="1:13" ht="15">
      <c r="A33" s="6">
        <v>90318080</v>
      </c>
      <c r="B33" s="6">
        <v>527</v>
      </c>
      <c r="C33" s="6">
        <v>753</v>
      </c>
      <c r="D33" s="8">
        <f t="shared" si="0"/>
        <v>0.01631416797743315</v>
      </c>
      <c r="E33" s="9">
        <v>90318080</v>
      </c>
      <c r="F33" s="9">
        <v>5</v>
      </c>
      <c r="G33" s="9">
        <v>8</v>
      </c>
      <c r="H33" s="8">
        <f t="shared" si="1"/>
        <v>0.0007094311780814144</v>
      </c>
      <c r="I33" s="9">
        <v>90318080</v>
      </c>
      <c r="J33" s="10">
        <f t="shared" si="2"/>
        <v>522</v>
      </c>
      <c r="K33" s="10">
        <f t="shared" si="2"/>
        <v>745</v>
      </c>
      <c r="L33" s="11">
        <v>1.7</v>
      </c>
      <c r="M33" s="12">
        <f t="shared" si="4"/>
        <v>12.665</v>
      </c>
    </row>
    <row r="34" spans="1:13" ht="15">
      <c r="A34" s="6">
        <v>8042060</v>
      </c>
      <c r="B34" s="7">
        <v>2563</v>
      </c>
      <c r="C34" s="7">
        <v>2640</v>
      </c>
      <c r="D34" s="8">
        <f t="shared" si="0"/>
        <v>0.05719708294876961</v>
      </c>
      <c r="E34" s="9">
        <v>8042060</v>
      </c>
      <c r="F34" s="13">
        <v>2470</v>
      </c>
      <c r="G34" s="13">
        <v>1980</v>
      </c>
      <c r="H34" s="8">
        <f t="shared" si="1"/>
        <v>0.17558421657515005</v>
      </c>
      <c r="I34" s="9">
        <v>8042060</v>
      </c>
      <c r="J34" s="10">
        <f t="shared" si="2"/>
        <v>93</v>
      </c>
      <c r="K34" s="10">
        <f t="shared" si="2"/>
        <v>660</v>
      </c>
      <c r="L34" s="11" t="s">
        <v>10</v>
      </c>
      <c r="M34" s="10">
        <f>+(6.2*245)/100</f>
        <v>15.19</v>
      </c>
    </row>
    <row r="35" spans="1:13" ht="15">
      <c r="A35" s="6">
        <v>84839010</v>
      </c>
      <c r="B35" s="6">
        <v>283</v>
      </c>
      <c r="C35" s="6">
        <v>613</v>
      </c>
      <c r="D35" s="8">
        <f t="shared" si="0"/>
        <v>0.01328098933621052</v>
      </c>
      <c r="E35" s="9">
        <v>84839010</v>
      </c>
      <c r="F35" s="9">
        <v>0</v>
      </c>
      <c r="G35" s="9">
        <v>6</v>
      </c>
      <c r="H35" s="8">
        <f t="shared" si="1"/>
        <v>0.0005320733835610607</v>
      </c>
      <c r="I35" s="9">
        <v>84839010</v>
      </c>
      <c r="J35" s="10">
        <f t="shared" si="2"/>
        <v>283</v>
      </c>
      <c r="K35" s="10">
        <f t="shared" si="2"/>
        <v>607</v>
      </c>
      <c r="L35" s="11">
        <v>2.8</v>
      </c>
      <c r="M35" s="12">
        <f aca="true" t="shared" si="5" ref="M35:M42">+(L35*K35)/100</f>
        <v>16.996</v>
      </c>
    </row>
    <row r="36" spans="1:13" ht="15">
      <c r="A36" s="6">
        <v>68029300</v>
      </c>
      <c r="B36" s="7">
        <v>1344</v>
      </c>
      <c r="C36" s="7">
        <v>1453</v>
      </c>
      <c r="D36" s="8">
        <f t="shared" si="0"/>
        <v>0.03148006118354631</v>
      </c>
      <c r="E36" s="9">
        <v>68029300</v>
      </c>
      <c r="F36" s="13">
        <v>1087</v>
      </c>
      <c r="G36" s="9">
        <v>866</v>
      </c>
      <c r="H36" s="8">
        <f t="shared" si="1"/>
        <v>0.0767959250273131</v>
      </c>
      <c r="I36" s="9">
        <v>68029300</v>
      </c>
      <c r="J36" s="10">
        <f aca="true" t="shared" si="6" ref="J36:K67">+(B36-F36)</f>
        <v>257</v>
      </c>
      <c r="K36" s="10">
        <f t="shared" si="6"/>
        <v>587</v>
      </c>
      <c r="L36" s="11">
        <v>3.7</v>
      </c>
      <c r="M36" s="12">
        <f t="shared" si="5"/>
        <v>21.719</v>
      </c>
    </row>
    <row r="37" spans="1:13" ht="15">
      <c r="A37" s="6">
        <v>84807180</v>
      </c>
      <c r="B37" s="6">
        <v>12</v>
      </c>
      <c r="C37" s="6">
        <v>759</v>
      </c>
      <c r="D37" s="8">
        <f aca="true" t="shared" si="7" ref="D37:D67">+(C37/$C$108)*100</f>
        <v>0.016444161347771265</v>
      </c>
      <c r="E37" s="9">
        <v>84807180</v>
      </c>
      <c r="F37" s="9">
        <v>0</v>
      </c>
      <c r="G37" s="9">
        <v>174</v>
      </c>
      <c r="H37" s="8">
        <f aca="true" t="shared" si="8" ref="H37:H67">+(G37/$G$108)*100</f>
        <v>0.015430128123270761</v>
      </c>
      <c r="I37" s="9">
        <v>84807180</v>
      </c>
      <c r="J37" s="10">
        <f t="shared" si="6"/>
        <v>12</v>
      </c>
      <c r="K37" s="10">
        <f t="shared" si="6"/>
        <v>585</v>
      </c>
      <c r="L37" s="11">
        <v>3.1</v>
      </c>
      <c r="M37" s="12">
        <f t="shared" si="5"/>
        <v>18.135</v>
      </c>
    </row>
    <row r="38" spans="1:13" ht="15">
      <c r="A38" s="6">
        <v>69120050</v>
      </c>
      <c r="B38" s="7">
        <v>1392</v>
      </c>
      <c r="C38" s="6">
        <v>873</v>
      </c>
      <c r="D38" s="8">
        <f t="shared" si="7"/>
        <v>0.018914035384195404</v>
      </c>
      <c r="E38" s="9">
        <v>69120050</v>
      </c>
      <c r="F38" s="9">
        <v>233</v>
      </c>
      <c r="G38" s="9">
        <v>307</v>
      </c>
      <c r="H38" s="8">
        <f t="shared" si="8"/>
        <v>0.027224421458874278</v>
      </c>
      <c r="I38" s="9">
        <v>69120050</v>
      </c>
      <c r="J38" s="10">
        <f t="shared" si="6"/>
        <v>1159</v>
      </c>
      <c r="K38" s="10">
        <f t="shared" si="6"/>
        <v>566</v>
      </c>
      <c r="L38" s="11">
        <v>6</v>
      </c>
      <c r="M38" s="12">
        <f t="shared" si="5"/>
        <v>33.96</v>
      </c>
    </row>
    <row r="39" spans="1:13" ht="15">
      <c r="A39" s="6">
        <v>71131929</v>
      </c>
      <c r="B39" s="7">
        <v>110665</v>
      </c>
      <c r="C39" s="7">
        <v>113423</v>
      </c>
      <c r="D39" s="8">
        <f t="shared" si="7"/>
        <v>2.4573730073099607</v>
      </c>
      <c r="E39" s="9">
        <v>71131929</v>
      </c>
      <c r="F39" s="13">
        <v>108919</v>
      </c>
      <c r="G39" s="13">
        <v>112859</v>
      </c>
      <c r="H39" s="8">
        <f t="shared" si="8"/>
        <v>10.008211665886293</v>
      </c>
      <c r="I39" s="9">
        <v>71131929</v>
      </c>
      <c r="J39" s="10">
        <f t="shared" si="6"/>
        <v>1746</v>
      </c>
      <c r="K39" s="10">
        <f t="shared" si="6"/>
        <v>564</v>
      </c>
      <c r="L39" s="11">
        <v>5.5</v>
      </c>
      <c r="M39" s="12">
        <f t="shared" si="5"/>
        <v>31.02</v>
      </c>
    </row>
    <row r="40" spans="1:13" ht="15">
      <c r="A40" s="6">
        <v>83024980</v>
      </c>
      <c r="B40" s="6">
        <v>573</v>
      </c>
      <c r="C40" s="6">
        <v>616</v>
      </c>
      <c r="D40" s="8">
        <f t="shared" si="7"/>
        <v>0.013345986021379576</v>
      </c>
      <c r="E40" s="9">
        <v>83024980</v>
      </c>
      <c r="F40" s="9">
        <v>34</v>
      </c>
      <c r="G40" s="9">
        <v>61</v>
      </c>
      <c r="H40" s="8">
        <f t="shared" si="8"/>
        <v>0.005409412732870784</v>
      </c>
      <c r="I40" s="9">
        <v>83024980</v>
      </c>
      <c r="J40" s="10">
        <f t="shared" si="6"/>
        <v>539</v>
      </c>
      <c r="K40" s="10">
        <f t="shared" si="6"/>
        <v>555</v>
      </c>
      <c r="L40" s="11">
        <v>3.5</v>
      </c>
      <c r="M40" s="12">
        <f t="shared" si="5"/>
        <v>19.425</v>
      </c>
    </row>
    <row r="41" spans="1:13" ht="15">
      <c r="A41" s="6">
        <v>73269085</v>
      </c>
      <c r="B41" s="7">
        <v>3112</v>
      </c>
      <c r="C41" s="7">
        <v>3038</v>
      </c>
      <c r="D41" s="8">
        <f t="shared" si="7"/>
        <v>0.06581997651453109</v>
      </c>
      <c r="E41" s="9">
        <v>73269085</v>
      </c>
      <c r="F41" s="13">
        <v>2296</v>
      </c>
      <c r="G41" s="13">
        <v>2485</v>
      </c>
      <c r="H41" s="8">
        <f t="shared" si="8"/>
        <v>0.22036705969153936</v>
      </c>
      <c r="I41" s="9">
        <v>73269085</v>
      </c>
      <c r="J41" s="10">
        <f t="shared" si="6"/>
        <v>816</v>
      </c>
      <c r="K41" s="10">
        <f t="shared" si="6"/>
        <v>553</v>
      </c>
      <c r="L41" s="11">
        <v>2.9</v>
      </c>
      <c r="M41" s="12">
        <f t="shared" si="5"/>
        <v>16.037</v>
      </c>
    </row>
    <row r="42" spans="1:13" ht="15">
      <c r="A42" s="6">
        <v>43031000</v>
      </c>
      <c r="B42" s="7">
        <v>15850</v>
      </c>
      <c r="C42" s="7">
        <v>12775</v>
      </c>
      <c r="D42" s="8">
        <f t="shared" si="7"/>
        <v>0.2767775510115651</v>
      </c>
      <c r="E42" s="9">
        <v>43031000</v>
      </c>
      <c r="F42" s="13">
        <v>15306</v>
      </c>
      <c r="G42" s="13">
        <v>12224</v>
      </c>
      <c r="H42" s="8">
        <f t="shared" si="8"/>
        <v>1.084010840108401</v>
      </c>
      <c r="I42" s="9">
        <v>43031000</v>
      </c>
      <c r="J42" s="10">
        <f t="shared" si="6"/>
        <v>544</v>
      </c>
      <c r="K42" s="10">
        <f t="shared" si="6"/>
        <v>551</v>
      </c>
      <c r="L42" s="11">
        <v>4</v>
      </c>
      <c r="M42" s="12">
        <f t="shared" si="5"/>
        <v>22.04</v>
      </c>
    </row>
    <row r="43" spans="1:13" ht="15">
      <c r="A43" s="6">
        <v>20098060</v>
      </c>
      <c r="B43" s="7">
        <v>26699</v>
      </c>
      <c r="C43" s="7">
        <v>30614</v>
      </c>
      <c r="D43" s="8">
        <f t="shared" si="7"/>
        <v>0.6632695065884973</v>
      </c>
      <c r="E43" s="9">
        <v>20098060</v>
      </c>
      <c r="F43" s="13">
        <v>26315</v>
      </c>
      <c r="G43" s="13">
        <v>30066</v>
      </c>
      <c r="H43" s="8">
        <f t="shared" si="8"/>
        <v>2.6662197250244755</v>
      </c>
      <c r="I43" s="9">
        <v>20098060</v>
      </c>
      <c r="J43" s="10">
        <f t="shared" si="6"/>
        <v>384</v>
      </c>
      <c r="K43" s="10">
        <f t="shared" si="6"/>
        <v>548</v>
      </c>
      <c r="L43" s="11" t="s">
        <v>11</v>
      </c>
      <c r="M43" s="10">
        <f>+(0.5*328)</f>
        <v>164</v>
      </c>
    </row>
    <row r="44" spans="1:13" ht="15">
      <c r="A44" s="6">
        <v>40169350</v>
      </c>
      <c r="B44" s="7">
        <v>5868</v>
      </c>
      <c r="C44" s="7">
        <v>8117</v>
      </c>
      <c r="D44" s="8">
        <f t="shared" si="7"/>
        <v>0.17585936450574352</v>
      </c>
      <c r="E44" s="9">
        <v>40169350</v>
      </c>
      <c r="F44" s="13">
        <v>5705</v>
      </c>
      <c r="G44" s="13">
        <v>7578</v>
      </c>
      <c r="H44" s="8">
        <f t="shared" si="8"/>
        <v>0.6720086834376198</v>
      </c>
      <c r="I44" s="9">
        <v>40169350</v>
      </c>
      <c r="J44" s="10">
        <f t="shared" si="6"/>
        <v>163</v>
      </c>
      <c r="K44" s="10">
        <f t="shared" si="6"/>
        <v>539</v>
      </c>
      <c r="L44" s="11">
        <v>2.5</v>
      </c>
      <c r="M44" s="10">
        <v>13.475</v>
      </c>
    </row>
    <row r="45" spans="1:13" ht="15">
      <c r="A45" s="6">
        <v>40093100</v>
      </c>
      <c r="B45" s="7">
        <v>4628</v>
      </c>
      <c r="C45" s="7">
        <v>4146</v>
      </c>
      <c r="D45" s="8">
        <f t="shared" si="7"/>
        <v>0.08982541890363592</v>
      </c>
      <c r="E45" s="9">
        <v>40093100</v>
      </c>
      <c r="F45" s="13">
        <v>3644</v>
      </c>
      <c r="G45" s="13">
        <v>3608</v>
      </c>
      <c r="H45" s="8">
        <f t="shared" si="8"/>
        <v>0.31995346131471786</v>
      </c>
      <c r="I45" s="9">
        <v>40093100</v>
      </c>
      <c r="J45" s="10">
        <f t="shared" si="6"/>
        <v>984</v>
      </c>
      <c r="K45" s="10">
        <f t="shared" si="6"/>
        <v>538</v>
      </c>
      <c r="L45" s="11">
        <v>2.5</v>
      </c>
      <c r="M45" s="10">
        <v>13.45</v>
      </c>
    </row>
    <row r="46" spans="1:13" ht="15">
      <c r="A46" s="6">
        <v>84814000</v>
      </c>
      <c r="B46" s="6">
        <v>348</v>
      </c>
      <c r="C46" s="6">
        <v>519</v>
      </c>
      <c r="D46" s="8">
        <f t="shared" si="7"/>
        <v>0.011244426534246753</v>
      </c>
      <c r="E46" s="9">
        <v>84814000</v>
      </c>
      <c r="F46" s="9">
        <v>21</v>
      </c>
      <c r="G46" s="9">
        <v>37</v>
      </c>
      <c r="H46" s="8">
        <f t="shared" si="8"/>
        <v>0.0032811191986265413</v>
      </c>
      <c r="I46" s="9">
        <v>84814000</v>
      </c>
      <c r="J46" s="10">
        <f t="shared" si="6"/>
        <v>327</v>
      </c>
      <c r="K46" s="10">
        <f t="shared" si="6"/>
        <v>482</v>
      </c>
      <c r="L46" s="11">
        <v>2</v>
      </c>
      <c r="M46" s="12">
        <f aca="true" t="shared" si="9" ref="M46:M58">+(L46*K46)/100</f>
        <v>9.64</v>
      </c>
    </row>
    <row r="47" spans="1:13" ht="15">
      <c r="A47" s="6">
        <v>68029200</v>
      </c>
      <c r="B47" s="7">
        <v>15040</v>
      </c>
      <c r="C47" s="7">
        <v>17642</v>
      </c>
      <c r="D47" s="8">
        <f t="shared" si="7"/>
        <v>0.38222383991749753</v>
      </c>
      <c r="E47" s="9">
        <v>68029200</v>
      </c>
      <c r="F47" s="13">
        <v>14096</v>
      </c>
      <c r="G47" s="13">
        <v>17197</v>
      </c>
      <c r="H47" s="8">
        <f t="shared" si="8"/>
        <v>1.5250109961832603</v>
      </c>
      <c r="I47" s="9">
        <v>68029200</v>
      </c>
      <c r="J47" s="10">
        <f t="shared" si="6"/>
        <v>944</v>
      </c>
      <c r="K47" s="10">
        <f t="shared" si="6"/>
        <v>445</v>
      </c>
      <c r="L47" s="11">
        <v>4.9</v>
      </c>
      <c r="M47" s="12">
        <f t="shared" si="9"/>
        <v>21.805</v>
      </c>
    </row>
    <row r="48" spans="1:13" ht="15">
      <c r="A48" s="6">
        <v>74130050</v>
      </c>
      <c r="B48" s="7">
        <v>22743</v>
      </c>
      <c r="C48" s="7">
        <v>64733</v>
      </c>
      <c r="D48" s="8">
        <f t="shared" si="7"/>
        <v>1.4024768070161755</v>
      </c>
      <c r="E48" s="9">
        <v>74130050</v>
      </c>
      <c r="F48" s="13">
        <v>22743</v>
      </c>
      <c r="G48" s="13">
        <v>64309</v>
      </c>
      <c r="H48" s="8">
        <f t="shared" si="8"/>
        <v>5.70285120390471</v>
      </c>
      <c r="I48" s="9">
        <v>74130050</v>
      </c>
      <c r="J48" s="10">
        <f t="shared" si="6"/>
        <v>0</v>
      </c>
      <c r="K48" s="10">
        <f t="shared" si="6"/>
        <v>424</v>
      </c>
      <c r="L48" s="11">
        <v>2</v>
      </c>
      <c r="M48" s="12">
        <f t="shared" si="9"/>
        <v>8.48</v>
      </c>
    </row>
    <row r="49" spans="1:13" ht="15">
      <c r="A49" s="6">
        <v>87082950</v>
      </c>
      <c r="B49" s="7">
        <v>1713</v>
      </c>
      <c r="C49" s="6">
        <v>686</v>
      </c>
      <c r="D49" s="8">
        <f t="shared" si="7"/>
        <v>0.014862575341990892</v>
      </c>
      <c r="E49" s="9">
        <v>87082950</v>
      </c>
      <c r="F49" s="13">
        <v>1563</v>
      </c>
      <c r="G49" s="9">
        <v>275</v>
      </c>
      <c r="H49" s="8">
        <f t="shared" si="8"/>
        <v>0.024386696746548617</v>
      </c>
      <c r="I49" s="9">
        <v>87082950</v>
      </c>
      <c r="J49" s="10">
        <f t="shared" si="6"/>
        <v>150</v>
      </c>
      <c r="K49" s="10">
        <f t="shared" si="6"/>
        <v>411</v>
      </c>
      <c r="L49" s="11">
        <v>2.5</v>
      </c>
      <c r="M49" s="12">
        <f t="shared" si="9"/>
        <v>10.275</v>
      </c>
    </row>
    <row r="50" spans="1:13" ht="15">
      <c r="A50" s="6">
        <v>76169950</v>
      </c>
      <c r="B50" s="7">
        <v>1234</v>
      </c>
      <c r="C50" s="7">
        <v>2023</v>
      </c>
      <c r="D50" s="8">
        <f t="shared" si="7"/>
        <v>0.04382943136566702</v>
      </c>
      <c r="E50" s="9">
        <v>76169950</v>
      </c>
      <c r="F50" s="13">
        <v>1134</v>
      </c>
      <c r="G50" s="13">
        <v>1631</v>
      </c>
      <c r="H50" s="8">
        <f t="shared" si="8"/>
        <v>0.14463528143134835</v>
      </c>
      <c r="I50" s="9">
        <v>76169950</v>
      </c>
      <c r="J50" s="10">
        <f t="shared" si="6"/>
        <v>100</v>
      </c>
      <c r="K50" s="10">
        <f t="shared" si="6"/>
        <v>392</v>
      </c>
      <c r="L50" s="11">
        <v>2.5</v>
      </c>
      <c r="M50" s="12">
        <f t="shared" si="9"/>
        <v>9.8</v>
      </c>
    </row>
    <row r="51" spans="1:13" ht="15">
      <c r="A51" s="6">
        <v>85443000</v>
      </c>
      <c r="B51" s="6">
        <v>301</v>
      </c>
      <c r="C51" s="6">
        <v>445</v>
      </c>
      <c r="D51" s="8">
        <f t="shared" si="7"/>
        <v>0.009641174966743361</v>
      </c>
      <c r="E51" s="9">
        <v>85443000</v>
      </c>
      <c r="F51" s="9">
        <v>15</v>
      </c>
      <c r="G51" s="9">
        <v>56</v>
      </c>
      <c r="H51" s="8">
        <f t="shared" si="8"/>
        <v>0.004966018246569901</v>
      </c>
      <c r="I51" s="9">
        <v>85443000</v>
      </c>
      <c r="J51" s="10">
        <f t="shared" si="6"/>
        <v>286</v>
      </c>
      <c r="K51" s="10">
        <f t="shared" si="6"/>
        <v>389</v>
      </c>
      <c r="L51" s="11">
        <v>5</v>
      </c>
      <c r="M51" s="12">
        <f t="shared" si="9"/>
        <v>19.45</v>
      </c>
    </row>
    <row r="52" spans="1:13" ht="15">
      <c r="A52" s="6">
        <v>85167900</v>
      </c>
      <c r="B52" s="7">
        <v>1921</v>
      </c>
      <c r="C52" s="6">
        <v>482</v>
      </c>
      <c r="D52" s="8">
        <f t="shared" si="7"/>
        <v>0.010442800750495059</v>
      </c>
      <c r="E52" s="9">
        <v>85167900</v>
      </c>
      <c r="F52" s="13">
        <v>1075</v>
      </c>
      <c r="G52" s="9">
        <v>115</v>
      </c>
      <c r="H52" s="8">
        <f t="shared" si="8"/>
        <v>0.010198073184920331</v>
      </c>
      <c r="I52" s="9">
        <v>85167900</v>
      </c>
      <c r="J52" s="10">
        <f t="shared" si="6"/>
        <v>846</v>
      </c>
      <c r="K52" s="10">
        <f t="shared" si="6"/>
        <v>367</v>
      </c>
      <c r="L52" s="11">
        <v>2.7</v>
      </c>
      <c r="M52" s="12">
        <f t="shared" si="9"/>
        <v>9.909</v>
      </c>
    </row>
    <row r="53" spans="1:13" ht="15">
      <c r="A53" s="6">
        <v>84133010</v>
      </c>
      <c r="B53" s="6">
        <v>167</v>
      </c>
      <c r="C53" s="6">
        <v>383</v>
      </c>
      <c r="D53" s="8">
        <f t="shared" si="7"/>
        <v>0.008297910139916199</v>
      </c>
      <c r="E53" s="9">
        <v>84133010</v>
      </c>
      <c r="F53" s="9">
        <v>60</v>
      </c>
      <c r="G53" s="9">
        <v>19</v>
      </c>
      <c r="H53" s="8">
        <f t="shared" si="8"/>
        <v>0.001684899047943359</v>
      </c>
      <c r="I53" s="9">
        <v>84133010</v>
      </c>
      <c r="J53" s="10">
        <f t="shared" si="6"/>
        <v>107</v>
      </c>
      <c r="K53" s="10">
        <f t="shared" si="6"/>
        <v>364</v>
      </c>
      <c r="L53" s="11">
        <v>2.5</v>
      </c>
      <c r="M53" s="12">
        <f t="shared" si="9"/>
        <v>9.1</v>
      </c>
    </row>
    <row r="54" spans="1:13" ht="15">
      <c r="A54" s="6">
        <v>83021060</v>
      </c>
      <c r="B54" s="6">
        <v>447</v>
      </c>
      <c r="C54" s="6">
        <v>402</v>
      </c>
      <c r="D54" s="8">
        <f t="shared" si="7"/>
        <v>0.008709555812653555</v>
      </c>
      <c r="E54" s="9">
        <v>83021060</v>
      </c>
      <c r="F54" s="9">
        <v>110</v>
      </c>
      <c r="G54" s="9">
        <v>47</v>
      </c>
      <c r="H54" s="8">
        <f t="shared" si="8"/>
        <v>0.004167908171228309</v>
      </c>
      <c r="I54" s="9">
        <v>83021060</v>
      </c>
      <c r="J54" s="10">
        <f t="shared" si="6"/>
        <v>337</v>
      </c>
      <c r="K54" s="10">
        <f t="shared" si="6"/>
        <v>355</v>
      </c>
      <c r="L54" s="11">
        <v>3.5</v>
      </c>
      <c r="M54" s="12">
        <f t="shared" si="9"/>
        <v>12.425</v>
      </c>
    </row>
    <row r="55" spans="1:13" ht="15">
      <c r="A55" s="6">
        <v>40092100</v>
      </c>
      <c r="B55" s="7">
        <v>7976</v>
      </c>
      <c r="C55" s="7">
        <v>9439</v>
      </c>
      <c r="D55" s="8">
        <f t="shared" si="7"/>
        <v>0.2045012371035744</v>
      </c>
      <c r="E55" s="9">
        <v>40092100</v>
      </c>
      <c r="F55" s="13">
        <v>7207</v>
      </c>
      <c r="G55" s="13">
        <v>9086</v>
      </c>
      <c r="H55" s="8">
        <f t="shared" si="8"/>
        <v>0.8057364605059663</v>
      </c>
      <c r="I55" s="9">
        <v>40092100</v>
      </c>
      <c r="J55" s="10">
        <f t="shared" si="6"/>
        <v>769</v>
      </c>
      <c r="K55" s="10">
        <f t="shared" si="6"/>
        <v>353</v>
      </c>
      <c r="L55" s="11">
        <v>2.5</v>
      </c>
      <c r="M55" s="12">
        <f t="shared" si="9"/>
        <v>8.825</v>
      </c>
    </row>
    <row r="56" spans="1:13" ht="15">
      <c r="A56" s="6">
        <v>39232100</v>
      </c>
      <c r="B56" s="7">
        <v>12671</v>
      </c>
      <c r="C56" s="7">
        <v>9206</v>
      </c>
      <c r="D56" s="8">
        <f t="shared" si="7"/>
        <v>0.19945316122211101</v>
      </c>
      <c r="E56" s="9">
        <v>39232100</v>
      </c>
      <c r="F56" s="13">
        <v>12040</v>
      </c>
      <c r="G56" s="13">
        <v>8865</v>
      </c>
      <c r="H56" s="8">
        <f t="shared" si="8"/>
        <v>0.7861384242114673</v>
      </c>
      <c r="I56" s="9">
        <v>39232100</v>
      </c>
      <c r="J56" s="10">
        <f t="shared" si="6"/>
        <v>631</v>
      </c>
      <c r="K56" s="10">
        <f t="shared" si="6"/>
        <v>341</v>
      </c>
      <c r="L56" s="11">
        <v>3</v>
      </c>
      <c r="M56" s="12">
        <f t="shared" si="9"/>
        <v>10.23</v>
      </c>
    </row>
    <row r="57" spans="1:13" ht="15">
      <c r="A57" s="6">
        <v>87084075</v>
      </c>
      <c r="B57" s="6">
        <v>0</v>
      </c>
      <c r="C57" s="6">
        <v>561</v>
      </c>
      <c r="D57" s="8">
        <f t="shared" si="7"/>
        <v>0.012154380126613544</v>
      </c>
      <c r="E57" s="9">
        <v>87084075</v>
      </c>
      <c r="F57" s="9">
        <v>0</v>
      </c>
      <c r="G57" s="9">
        <v>220</v>
      </c>
      <c r="H57" s="8">
        <f t="shared" si="8"/>
        <v>0.019509357397238893</v>
      </c>
      <c r="I57" s="9">
        <v>87084075</v>
      </c>
      <c r="J57" s="10">
        <f t="shared" si="6"/>
        <v>0</v>
      </c>
      <c r="K57" s="10">
        <f t="shared" si="6"/>
        <v>341</v>
      </c>
      <c r="L57" s="11">
        <v>2.5</v>
      </c>
      <c r="M57" s="12">
        <f t="shared" si="9"/>
        <v>8.525</v>
      </c>
    </row>
    <row r="58" spans="1:13" ht="15">
      <c r="A58" s="6">
        <v>84839050</v>
      </c>
      <c r="B58" s="6">
        <v>613</v>
      </c>
      <c r="C58" s="6">
        <v>516</v>
      </c>
      <c r="D58" s="8">
        <f t="shared" si="7"/>
        <v>0.011179429849077696</v>
      </c>
      <c r="E58" s="9">
        <v>84839050</v>
      </c>
      <c r="F58" s="9">
        <v>464</v>
      </c>
      <c r="G58" s="9">
        <v>198</v>
      </c>
      <c r="H58" s="8">
        <f t="shared" si="8"/>
        <v>0.017558421657515005</v>
      </c>
      <c r="I58" s="9">
        <v>84839050</v>
      </c>
      <c r="J58" s="10">
        <f t="shared" si="6"/>
        <v>149</v>
      </c>
      <c r="K58" s="10">
        <f t="shared" si="6"/>
        <v>318</v>
      </c>
      <c r="L58" s="11">
        <v>2.5</v>
      </c>
      <c r="M58" s="12">
        <f t="shared" si="9"/>
        <v>7.95</v>
      </c>
    </row>
    <row r="59" spans="1:13" ht="15">
      <c r="A59" s="6">
        <v>7134020</v>
      </c>
      <c r="B59" s="7">
        <v>1092</v>
      </c>
      <c r="C59" s="7">
        <v>1120</v>
      </c>
      <c r="D59" s="8">
        <f t="shared" si="7"/>
        <v>0.02426542912978105</v>
      </c>
      <c r="E59" s="9">
        <v>7134020</v>
      </c>
      <c r="F59" s="9">
        <v>781</v>
      </c>
      <c r="G59" s="9">
        <v>824</v>
      </c>
      <c r="H59" s="8">
        <f t="shared" si="8"/>
        <v>0.07307141134238568</v>
      </c>
      <c r="I59" s="9">
        <v>7134020</v>
      </c>
      <c r="J59" s="10">
        <f t="shared" si="6"/>
        <v>311</v>
      </c>
      <c r="K59" s="10">
        <f t="shared" si="6"/>
        <v>296</v>
      </c>
      <c r="L59" s="11" t="s">
        <v>12</v>
      </c>
      <c r="M59" s="12">
        <f>+(0.15*299)</f>
        <v>44.85</v>
      </c>
    </row>
    <row r="60" spans="1:13" ht="15">
      <c r="A60" s="6">
        <v>73239400</v>
      </c>
      <c r="B60" s="6">
        <v>386</v>
      </c>
      <c r="C60" s="6">
        <v>451</v>
      </c>
      <c r="D60" s="8">
        <f t="shared" si="7"/>
        <v>0.009771168337081476</v>
      </c>
      <c r="E60" s="9">
        <v>73239400</v>
      </c>
      <c r="F60" s="9">
        <v>386</v>
      </c>
      <c r="G60" s="9">
        <v>155</v>
      </c>
      <c r="H60" s="8">
        <f t="shared" si="8"/>
        <v>0.013745229075327403</v>
      </c>
      <c r="I60" s="9">
        <v>73239400</v>
      </c>
      <c r="J60" s="10">
        <f t="shared" si="6"/>
        <v>0</v>
      </c>
      <c r="K60" s="10">
        <f t="shared" si="6"/>
        <v>296</v>
      </c>
      <c r="L60" s="11">
        <v>2.7</v>
      </c>
      <c r="M60" s="12">
        <f aca="true" t="shared" si="10" ref="M60:M106">+(L60*K60)/100</f>
        <v>7.992000000000001</v>
      </c>
    </row>
    <row r="61" spans="1:13" ht="15">
      <c r="A61" s="6">
        <v>85098050</v>
      </c>
      <c r="B61" s="6">
        <v>0</v>
      </c>
      <c r="C61" s="6">
        <v>586</v>
      </c>
      <c r="D61" s="8">
        <f t="shared" si="7"/>
        <v>0.012696019169689012</v>
      </c>
      <c r="E61" s="9">
        <v>85098050</v>
      </c>
      <c r="F61" s="9">
        <v>0</v>
      </c>
      <c r="G61" s="9">
        <v>296</v>
      </c>
      <c r="H61" s="8">
        <f t="shared" si="8"/>
        <v>0.02624895358901233</v>
      </c>
      <c r="I61" s="9">
        <v>85098050</v>
      </c>
      <c r="J61" s="10">
        <f t="shared" si="6"/>
        <v>0</v>
      </c>
      <c r="K61" s="10">
        <f t="shared" si="6"/>
        <v>290</v>
      </c>
      <c r="L61" s="11">
        <v>4.2</v>
      </c>
      <c r="M61" s="12">
        <f t="shared" si="10"/>
        <v>12.18</v>
      </c>
    </row>
    <row r="62" spans="1:13" ht="15">
      <c r="A62" s="6">
        <v>40169960</v>
      </c>
      <c r="B62" s="6">
        <v>265</v>
      </c>
      <c r="C62" s="6">
        <v>306</v>
      </c>
      <c r="D62" s="8">
        <f t="shared" si="7"/>
        <v>0.00662966188724375</v>
      </c>
      <c r="E62" s="9">
        <v>40169960</v>
      </c>
      <c r="F62" s="9">
        <v>116</v>
      </c>
      <c r="G62" s="9">
        <v>28</v>
      </c>
      <c r="H62" s="8">
        <f t="shared" si="8"/>
        <v>0.0024830091232849504</v>
      </c>
      <c r="I62" s="9">
        <v>40169960</v>
      </c>
      <c r="J62" s="10">
        <f t="shared" si="6"/>
        <v>149</v>
      </c>
      <c r="K62" s="10">
        <f t="shared" si="6"/>
        <v>278</v>
      </c>
      <c r="L62" s="11">
        <v>2.5</v>
      </c>
      <c r="M62" s="12">
        <f t="shared" si="10"/>
        <v>6.95</v>
      </c>
    </row>
    <row r="63" spans="1:13" ht="15">
      <c r="A63" s="6">
        <v>69109000</v>
      </c>
      <c r="B63" s="7">
        <v>6197</v>
      </c>
      <c r="C63" s="7">
        <v>5479</v>
      </c>
      <c r="D63" s="8">
        <f t="shared" si="7"/>
        <v>0.11870561268041996</v>
      </c>
      <c r="E63" s="9">
        <v>69109000</v>
      </c>
      <c r="F63" s="13">
        <v>5850</v>
      </c>
      <c r="G63" s="13">
        <v>5206</v>
      </c>
      <c r="H63" s="8">
        <f t="shared" si="8"/>
        <v>0.46166233913648036</v>
      </c>
      <c r="I63" s="9">
        <v>69109000</v>
      </c>
      <c r="J63" s="10">
        <f t="shared" si="6"/>
        <v>347</v>
      </c>
      <c r="K63" s="10">
        <f t="shared" si="6"/>
        <v>273</v>
      </c>
      <c r="L63" s="11">
        <v>5.7</v>
      </c>
      <c r="M63" s="12">
        <f t="shared" si="10"/>
        <v>15.561000000000002</v>
      </c>
    </row>
    <row r="64" spans="1:13" ht="15">
      <c r="A64" s="6">
        <v>68021000</v>
      </c>
      <c r="B64" s="7">
        <v>3418</v>
      </c>
      <c r="C64" s="7">
        <v>4600</v>
      </c>
      <c r="D64" s="8">
        <f t="shared" si="7"/>
        <v>0.09966158392588643</v>
      </c>
      <c r="E64" s="9">
        <v>68021000</v>
      </c>
      <c r="F64" s="13">
        <v>2892</v>
      </c>
      <c r="G64" s="13">
        <v>4329</v>
      </c>
      <c r="H64" s="8">
        <f t="shared" si="8"/>
        <v>0.3838909462393053</v>
      </c>
      <c r="I64" s="9">
        <v>68021000</v>
      </c>
      <c r="J64" s="10">
        <f t="shared" si="6"/>
        <v>526</v>
      </c>
      <c r="K64" s="10">
        <f t="shared" si="6"/>
        <v>271</v>
      </c>
      <c r="L64" s="11">
        <v>4.8</v>
      </c>
      <c r="M64" s="12">
        <f t="shared" si="10"/>
        <v>13.008</v>
      </c>
    </row>
    <row r="65" spans="1:13" ht="15">
      <c r="A65" s="6">
        <v>39269045</v>
      </c>
      <c r="B65" s="6">
        <v>301</v>
      </c>
      <c r="C65" s="6">
        <v>332</v>
      </c>
      <c r="D65" s="8">
        <f t="shared" si="7"/>
        <v>0.007192966492042239</v>
      </c>
      <c r="E65" s="9">
        <v>39269045</v>
      </c>
      <c r="F65" s="9">
        <v>67</v>
      </c>
      <c r="G65" s="9">
        <v>66</v>
      </c>
      <c r="H65" s="8">
        <f t="shared" si="8"/>
        <v>0.0058528072191716685</v>
      </c>
      <c r="I65" s="9">
        <v>39269045</v>
      </c>
      <c r="J65" s="10">
        <f t="shared" si="6"/>
        <v>234</v>
      </c>
      <c r="K65" s="10">
        <f t="shared" si="6"/>
        <v>266</v>
      </c>
      <c r="L65" s="11">
        <v>3.5</v>
      </c>
      <c r="M65" s="12">
        <f t="shared" si="10"/>
        <v>9.31</v>
      </c>
    </row>
    <row r="66" spans="1:13" ht="15">
      <c r="A66" s="6">
        <v>87087045</v>
      </c>
      <c r="B66" s="6">
        <v>856</v>
      </c>
      <c r="C66" s="7">
        <v>1242</v>
      </c>
      <c r="D66" s="8">
        <f t="shared" si="7"/>
        <v>0.026908627659989342</v>
      </c>
      <c r="E66" s="9">
        <v>87087045</v>
      </c>
      <c r="F66" s="9">
        <v>683</v>
      </c>
      <c r="G66" s="9">
        <v>976</v>
      </c>
      <c r="H66" s="8">
        <f t="shared" si="8"/>
        <v>0.08655060372593254</v>
      </c>
      <c r="I66" s="9">
        <v>87087045</v>
      </c>
      <c r="J66" s="10">
        <f t="shared" si="6"/>
        <v>173</v>
      </c>
      <c r="K66" s="10">
        <f t="shared" si="6"/>
        <v>266</v>
      </c>
      <c r="L66" s="11">
        <v>2.5</v>
      </c>
      <c r="M66" s="12">
        <f t="shared" si="10"/>
        <v>6.65</v>
      </c>
    </row>
    <row r="67" spans="1:13" ht="15">
      <c r="A67" s="6">
        <v>83024160</v>
      </c>
      <c r="B67" s="6">
        <v>215</v>
      </c>
      <c r="C67" s="6">
        <v>379</v>
      </c>
      <c r="D67" s="8">
        <f t="shared" si="7"/>
        <v>0.008211247893024123</v>
      </c>
      <c r="E67" s="9">
        <v>83024160</v>
      </c>
      <c r="F67" s="9">
        <v>0</v>
      </c>
      <c r="G67" s="9">
        <v>114</v>
      </c>
      <c r="H67" s="8">
        <f t="shared" si="8"/>
        <v>0.010109394287660155</v>
      </c>
      <c r="I67" s="9">
        <v>83024160</v>
      </c>
      <c r="J67" s="10">
        <f t="shared" si="6"/>
        <v>215</v>
      </c>
      <c r="K67" s="10">
        <f t="shared" si="6"/>
        <v>265</v>
      </c>
      <c r="L67" s="11">
        <v>3.9</v>
      </c>
      <c r="M67" s="12">
        <f t="shared" si="10"/>
        <v>10.335</v>
      </c>
    </row>
    <row r="68" spans="1:13" ht="15">
      <c r="A68" s="6">
        <v>87089150</v>
      </c>
      <c r="B68" s="7">
        <v>6210</v>
      </c>
      <c r="C68" s="7">
        <v>8273</v>
      </c>
      <c r="D68" s="8">
        <f aca="true" t="shared" si="11" ref="D68:D108">+(C68/$C$108)*100</f>
        <v>0.1792391921345345</v>
      </c>
      <c r="E68" s="9">
        <v>87089150</v>
      </c>
      <c r="F68" s="13">
        <v>6171</v>
      </c>
      <c r="G68" s="13">
        <v>8009</v>
      </c>
      <c r="H68" s="8">
        <f aca="true" t="shared" si="12" ref="H68:H108">+(G68/$G$108)*100</f>
        <v>0.7102292881567559</v>
      </c>
      <c r="I68" s="9">
        <v>87089150</v>
      </c>
      <c r="J68" s="10">
        <f aca="true" t="shared" si="13" ref="J68:K99">+(B68-F68)</f>
        <v>39</v>
      </c>
      <c r="K68" s="10">
        <f t="shared" si="13"/>
        <v>264</v>
      </c>
      <c r="L68" s="11">
        <v>2.5</v>
      </c>
      <c r="M68" s="12">
        <f t="shared" si="10"/>
        <v>6.6</v>
      </c>
    </row>
    <row r="69" spans="1:13" ht="15">
      <c r="A69" s="6">
        <v>68101912</v>
      </c>
      <c r="B69" s="6">
        <v>227</v>
      </c>
      <c r="C69" s="6">
        <v>848</v>
      </c>
      <c r="D69" s="8">
        <f t="shared" si="11"/>
        <v>0.018372396341119937</v>
      </c>
      <c r="E69" s="9">
        <v>68101912</v>
      </c>
      <c r="F69" s="9">
        <v>219</v>
      </c>
      <c r="G69" s="9">
        <v>587</v>
      </c>
      <c r="H69" s="8">
        <f t="shared" si="12"/>
        <v>0.05205451269172377</v>
      </c>
      <c r="I69" s="9">
        <v>68101912</v>
      </c>
      <c r="J69" s="10">
        <f t="shared" si="13"/>
        <v>8</v>
      </c>
      <c r="K69" s="10">
        <f t="shared" si="13"/>
        <v>261</v>
      </c>
      <c r="L69" s="11">
        <v>4.9</v>
      </c>
      <c r="M69" s="12">
        <f t="shared" si="10"/>
        <v>12.789000000000001</v>
      </c>
    </row>
    <row r="70" spans="1:13" ht="15">
      <c r="A70" s="6">
        <v>87089375</v>
      </c>
      <c r="B70" s="7">
        <v>1403</v>
      </c>
      <c r="C70" s="7">
        <v>1392</v>
      </c>
      <c r="D70" s="8">
        <f t="shared" si="11"/>
        <v>0.03015846191844216</v>
      </c>
      <c r="E70" s="9">
        <v>87089375</v>
      </c>
      <c r="F70" s="9">
        <v>950</v>
      </c>
      <c r="G70" s="13">
        <v>1132</v>
      </c>
      <c r="H70" s="8">
        <f t="shared" si="12"/>
        <v>0.10038451169852013</v>
      </c>
      <c r="I70" s="9">
        <v>87089375</v>
      </c>
      <c r="J70" s="10">
        <f t="shared" si="13"/>
        <v>453</v>
      </c>
      <c r="K70" s="10">
        <f t="shared" si="13"/>
        <v>260</v>
      </c>
      <c r="L70" s="11">
        <v>2.5</v>
      </c>
      <c r="M70" s="12">
        <f t="shared" si="10"/>
        <v>6.5</v>
      </c>
    </row>
    <row r="71" spans="1:13" ht="15">
      <c r="A71" s="6">
        <v>68022150</v>
      </c>
      <c r="B71" s="7">
        <v>2703</v>
      </c>
      <c r="C71" s="7">
        <v>2409</v>
      </c>
      <c r="D71" s="8">
        <f t="shared" si="11"/>
        <v>0.05219233819075227</v>
      </c>
      <c r="E71" s="9">
        <v>68022150</v>
      </c>
      <c r="F71" s="13">
        <v>2554</v>
      </c>
      <c r="G71" s="13">
        <v>2150</v>
      </c>
      <c r="H71" s="8">
        <f t="shared" si="12"/>
        <v>0.19065962910938009</v>
      </c>
      <c r="I71" s="9">
        <v>68022150</v>
      </c>
      <c r="J71" s="10">
        <f t="shared" si="13"/>
        <v>149</v>
      </c>
      <c r="K71" s="10">
        <f t="shared" si="13"/>
        <v>259</v>
      </c>
      <c r="L71" s="11">
        <v>1.9</v>
      </c>
      <c r="M71" s="12">
        <f t="shared" si="10"/>
        <v>4.920999999999999</v>
      </c>
    </row>
    <row r="72" spans="1:13" ht="15">
      <c r="A72" s="6">
        <v>40094100</v>
      </c>
      <c r="B72" s="7">
        <v>1309</v>
      </c>
      <c r="C72" s="7">
        <v>3714</v>
      </c>
      <c r="D72" s="8">
        <f t="shared" si="11"/>
        <v>0.08046589623929179</v>
      </c>
      <c r="E72" s="9">
        <v>40094100</v>
      </c>
      <c r="F72" s="13">
        <v>1143</v>
      </c>
      <c r="G72" s="13">
        <v>3469</v>
      </c>
      <c r="H72" s="8">
        <f t="shared" si="12"/>
        <v>0.3076270945955533</v>
      </c>
      <c r="I72" s="9">
        <v>40094100</v>
      </c>
      <c r="J72" s="10">
        <f t="shared" si="13"/>
        <v>166</v>
      </c>
      <c r="K72" s="10">
        <f t="shared" si="13"/>
        <v>245</v>
      </c>
      <c r="L72" s="11">
        <v>2.5</v>
      </c>
      <c r="M72" s="12">
        <f t="shared" si="10"/>
        <v>6.125</v>
      </c>
    </row>
    <row r="73" spans="1:13" ht="15">
      <c r="A73" s="6">
        <v>85365090</v>
      </c>
      <c r="B73" s="6">
        <v>321</v>
      </c>
      <c r="C73" s="6">
        <v>263</v>
      </c>
      <c r="D73" s="8">
        <f t="shared" si="11"/>
        <v>0.0056980427331539425</v>
      </c>
      <c r="E73" s="9">
        <v>85365090</v>
      </c>
      <c r="F73" s="9">
        <v>131</v>
      </c>
      <c r="G73" s="9">
        <v>20</v>
      </c>
      <c r="H73" s="8">
        <f t="shared" si="12"/>
        <v>0.0017735779452035358</v>
      </c>
      <c r="I73" s="9">
        <v>85365090</v>
      </c>
      <c r="J73" s="10">
        <f t="shared" si="13"/>
        <v>190</v>
      </c>
      <c r="K73" s="10">
        <f t="shared" si="13"/>
        <v>243</v>
      </c>
      <c r="L73" s="11">
        <v>2.7</v>
      </c>
      <c r="M73" s="12">
        <f t="shared" si="10"/>
        <v>6.561</v>
      </c>
    </row>
    <row r="74" spans="1:13" ht="15">
      <c r="A74" s="6">
        <v>40169310</v>
      </c>
      <c r="B74" s="6">
        <v>679</v>
      </c>
      <c r="C74" s="6">
        <v>404</v>
      </c>
      <c r="D74" s="8">
        <f t="shared" si="11"/>
        <v>0.008752886936099592</v>
      </c>
      <c r="E74" s="9">
        <v>40169310</v>
      </c>
      <c r="F74" s="9">
        <v>428</v>
      </c>
      <c r="G74" s="9">
        <v>163</v>
      </c>
      <c r="H74" s="8">
        <f t="shared" si="12"/>
        <v>0.014454660253408818</v>
      </c>
      <c r="I74" s="9">
        <v>40169310</v>
      </c>
      <c r="J74" s="10">
        <f t="shared" si="13"/>
        <v>251</v>
      </c>
      <c r="K74" s="10">
        <f t="shared" si="13"/>
        <v>241</v>
      </c>
      <c r="L74" s="11">
        <v>2.5</v>
      </c>
      <c r="M74" s="12">
        <f t="shared" si="10"/>
        <v>6.025</v>
      </c>
    </row>
    <row r="75" spans="1:13" ht="15">
      <c r="A75" s="6">
        <v>28401900</v>
      </c>
      <c r="B75" s="7">
        <v>3399</v>
      </c>
      <c r="C75" s="7">
        <v>3622</v>
      </c>
      <c r="D75" s="8">
        <f t="shared" si="11"/>
        <v>0.07847266456077406</v>
      </c>
      <c r="E75" s="9">
        <v>28401900</v>
      </c>
      <c r="F75" s="13">
        <v>3294</v>
      </c>
      <c r="G75" s="13">
        <v>3384</v>
      </c>
      <c r="H75" s="8">
        <f t="shared" si="12"/>
        <v>0.30008938832843823</v>
      </c>
      <c r="I75" s="9">
        <v>28401900</v>
      </c>
      <c r="J75" s="10">
        <f t="shared" si="13"/>
        <v>105</v>
      </c>
      <c r="K75" s="10">
        <f t="shared" si="13"/>
        <v>238</v>
      </c>
      <c r="L75" s="11">
        <v>0.1</v>
      </c>
      <c r="M75" s="12">
        <f t="shared" si="10"/>
        <v>0.23800000000000002</v>
      </c>
    </row>
    <row r="76" spans="1:13" ht="15">
      <c r="A76" s="6">
        <v>40111010</v>
      </c>
      <c r="B76" s="7">
        <v>4618</v>
      </c>
      <c r="C76" s="7">
        <v>2407</v>
      </c>
      <c r="D76" s="8">
        <f t="shared" si="11"/>
        <v>0.052149007067306234</v>
      </c>
      <c r="E76" s="9">
        <v>40111010</v>
      </c>
      <c r="F76" s="13">
        <v>4593</v>
      </c>
      <c r="G76" s="13">
        <v>2173</v>
      </c>
      <c r="H76" s="8">
        <f t="shared" si="12"/>
        <v>0.19269924374636416</v>
      </c>
      <c r="I76" s="9">
        <v>40111010</v>
      </c>
      <c r="J76" s="10">
        <f t="shared" si="13"/>
        <v>25</v>
      </c>
      <c r="K76" s="10">
        <f t="shared" si="13"/>
        <v>234</v>
      </c>
      <c r="L76" s="11">
        <v>4</v>
      </c>
      <c r="M76" s="12">
        <f t="shared" si="10"/>
        <v>9.36</v>
      </c>
    </row>
    <row r="77" spans="1:13" ht="15">
      <c r="A77" s="6">
        <v>73079950</v>
      </c>
      <c r="B77" s="6">
        <v>220</v>
      </c>
      <c r="C77" s="6">
        <v>234</v>
      </c>
      <c r="D77" s="8">
        <f t="shared" si="11"/>
        <v>0.005069741443186397</v>
      </c>
      <c r="E77" s="9">
        <v>73079950</v>
      </c>
      <c r="F77" s="9">
        <v>0</v>
      </c>
      <c r="G77" s="9">
        <v>6</v>
      </c>
      <c r="H77" s="8">
        <f t="shared" si="12"/>
        <v>0.0005320733835610607</v>
      </c>
      <c r="I77" s="9">
        <v>73079950</v>
      </c>
      <c r="J77" s="10">
        <f t="shared" si="13"/>
        <v>220</v>
      </c>
      <c r="K77" s="10">
        <f t="shared" si="13"/>
        <v>228</v>
      </c>
      <c r="L77" s="11">
        <v>4.3</v>
      </c>
      <c r="M77" s="12">
        <f t="shared" si="10"/>
        <v>9.804</v>
      </c>
    </row>
    <row r="78" spans="1:13" ht="15">
      <c r="A78" s="6">
        <v>87089968</v>
      </c>
      <c r="B78" s="6">
        <v>0</v>
      </c>
      <c r="C78" s="7">
        <v>8758</v>
      </c>
      <c r="D78" s="8">
        <f t="shared" si="11"/>
        <v>0.1897469895701986</v>
      </c>
      <c r="E78" s="9">
        <v>87089968</v>
      </c>
      <c r="F78" s="9">
        <v>0</v>
      </c>
      <c r="G78" s="13">
        <v>8544</v>
      </c>
      <c r="H78" s="8">
        <f t="shared" si="12"/>
        <v>0.7576724981909505</v>
      </c>
      <c r="I78" s="9">
        <v>87089968</v>
      </c>
      <c r="J78" s="10">
        <f t="shared" si="13"/>
        <v>0</v>
      </c>
      <c r="K78" s="10">
        <f t="shared" si="13"/>
        <v>214</v>
      </c>
      <c r="L78" s="11">
        <v>2.5</v>
      </c>
      <c r="M78" s="12">
        <f t="shared" si="10"/>
        <v>5.35</v>
      </c>
    </row>
    <row r="79" spans="1:13" ht="15">
      <c r="A79" s="6">
        <v>18069090</v>
      </c>
      <c r="B79" s="7">
        <v>2710</v>
      </c>
      <c r="C79" s="7">
        <v>1817</v>
      </c>
      <c r="D79" s="8">
        <f t="shared" si="11"/>
        <v>0.03936632565072515</v>
      </c>
      <c r="E79" s="9">
        <v>18069090</v>
      </c>
      <c r="F79" s="13">
        <v>2474</v>
      </c>
      <c r="G79" s="13">
        <v>1615</v>
      </c>
      <c r="H79" s="8">
        <f t="shared" si="12"/>
        <v>0.1432164190751855</v>
      </c>
      <c r="I79" s="9">
        <v>18069090</v>
      </c>
      <c r="J79" s="10">
        <f t="shared" si="13"/>
        <v>236</v>
      </c>
      <c r="K79" s="10">
        <f t="shared" si="13"/>
        <v>202</v>
      </c>
      <c r="L79" s="11">
        <v>6</v>
      </c>
      <c r="M79" s="12">
        <f t="shared" si="10"/>
        <v>12.12</v>
      </c>
    </row>
    <row r="80" spans="1:13" ht="15">
      <c r="A80" s="6">
        <v>74181951</v>
      </c>
      <c r="B80" s="6">
        <v>0</v>
      </c>
      <c r="C80" s="7">
        <v>1506</v>
      </c>
      <c r="D80" s="8">
        <f t="shared" si="11"/>
        <v>0.0326283359548663</v>
      </c>
      <c r="E80" s="9">
        <v>74181951</v>
      </c>
      <c r="F80" s="9">
        <v>0</v>
      </c>
      <c r="G80" s="13">
        <v>1307</v>
      </c>
      <c r="H80" s="8">
        <f t="shared" si="12"/>
        <v>0.11590331871905106</v>
      </c>
      <c r="I80" s="9">
        <v>74181951</v>
      </c>
      <c r="J80" s="10">
        <f t="shared" si="13"/>
        <v>0</v>
      </c>
      <c r="K80" s="10">
        <f t="shared" si="13"/>
        <v>199</v>
      </c>
      <c r="L80" s="11">
        <v>3</v>
      </c>
      <c r="M80" s="12">
        <f t="shared" si="10"/>
        <v>5.97</v>
      </c>
    </row>
    <row r="81" spans="1:13" ht="15">
      <c r="A81" s="6">
        <v>71131150</v>
      </c>
      <c r="B81" s="7">
        <v>3660</v>
      </c>
      <c r="C81" s="7">
        <v>5015</v>
      </c>
      <c r="D81" s="8">
        <f t="shared" si="11"/>
        <v>0.10865279204093925</v>
      </c>
      <c r="E81" s="9">
        <v>71131150</v>
      </c>
      <c r="F81" s="13">
        <v>3475</v>
      </c>
      <c r="G81" s="13">
        <v>4819</v>
      </c>
      <c r="H81" s="8">
        <f t="shared" si="12"/>
        <v>0.42734360589679193</v>
      </c>
      <c r="I81" s="9">
        <v>71131150</v>
      </c>
      <c r="J81" s="10">
        <f t="shared" si="13"/>
        <v>185</v>
      </c>
      <c r="K81" s="10">
        <f t="shared" si="13"/>
        <v>196</v>
      </c>
      <c r="L81" s="11">
        <v>5</v>
      </c>
      <c r="M81" s="12">
        <f t="shared" si="10"/>
        <v>9.8</v>
      </c>
    </row>
    <row r="82" spans="1:13" ht="15">
      <c r="A82" s="6">
        <v>84159080</v>
      </c>
      <c r="B82" s="6">
        <v>90</v>
      </c>
      <c r="C82" s="6">
        <v>259</v>
      </c>
      <c r="D82" s="8">
        <f t="shared" si="11"/>
        <v>0.005611380486261868</v>
      </c>
      <c r="E82" s="9">
        <v>84159080</v>
      </c>
      <c r="F82" s="9">
        <v>0</v>
      </c>
      <c r="G82" s="9">
        <v>66</v>
      </c>
      <c r="H82" s="8">
        <f t="shared" si="12"/>
        <v>0.0058528072191716685</v>
      </c>
      <c r="I82" s="9">
        <v>84159080</v>
      </c>
      <c r="J82" s="10">
        <f t="shared" si="13"/>
        <v>90</v>
      </c>
      <c r="K82" s="10">
        <f t="shared" si="13"/>
        <v>193</v>
      </c>
      <c r="L82" s="11">
        <v>1.4</v>
      </c>
      <c r="M82" s="12">
        <f t="shared" si="10"/>
        <v>2.702</v>
      </c>
    </row>
    <row r="83" spans="1:13" ht="15">
      <c r="A83" s="6">
        <v>57029210</v>
      </c>
      <c r="B83" s="6">
        <v>31</v>
      </c>
      <c r="C83" s="7">
        <v>1050</v>
      </c>
      <c r="D83" s="8">
        <f t="shared" si="11"/>
        <v>0.022748839809169735</v>
      </c>
      <c r="E83" s="9">
        <v>57029210</v>
      </c>
      <c r="F83" s="9">
        <v>23</v>
      </c>
      <c r="G83" s="9">
        <v>863</v>
      </c>
      <c r="H83" s="8">
        <f t="shared" si="12"/>
        <v>0.07652988833553256</v>
      </c>
      <c r="I83" s="9">
        <v>57029210</v>
      </c>
      <c r="J83" s="10">
        <f t="shared" si="13"/>
        <v>8</v>
      </c>
      <c r="K83" s="10">
        <f t="shared" si="13"/>
        <v>187</v>
      </c>
      <c r="L83" s="11">
        <v>2.7</v>
      </c>
      <c r="M83" s="12">
        <f t="shared" si="10"/>
        <v>5.049</v>
      </c>
    </row>
    <row r="84" spans="1:13" ht="15">
      <c r="A84" s="6">
        <v>21069099</v>
      </c>
      <c r="B84" s="7">
        <v>1676</v>
      </c>
      <c r="C84" s="7">
        <v>1753</v>
      </c>
      <c r="D84" s="8">
        <f t="shared" si="11"/>
        <v>0.03797972970045194</v>
      </c>
      <c r="E84" s="9">
        <v>21069099</v>
      </c>
      <c r="F84" s="13">
        <v>1676</v>
      </c>
      <c r="G84" s="13">
        <v>1577</v>
      </c>
      <c r="H84" s="8">
        <f t="shared" si="12"/>
        <v>0.1398466209792988</v>
      </c>
      <c r="I84" s="9">
        <v>21069099</v>
      </c>
      <c r="J84" s="10">
        <f t="shared" si="13"/>
        <v>0</v>
      </c>
      <c r="K84" s="10">
        <f t="shared" si="13"/>
        <v>176</v>
      </c>
      <c r="L84" s="11">
        <v>6.4</v>
      </c>
      <c r="M84" s="12">
        <f t="shared" si="10"/>
        <v>11.264000000000001</v>
      </c>
    </row>
    <row r="85" spans="1:13" ht="15">
      <c r="A85" s="6">
        <v>28191000</v>
      </c>
      <c r="B85" s="7">
        <v>8493</v>
      </c>
      <c r="C85" s="7">
        <v>7888</v>
      </c>
      <c r="D85" s="8">
        <f t="shared" si="11"/>
        <v>0.17089795087117224</v>
      </c>
      <c r="E85" s="9">
        <v>28191000</v>
      </c>
      <c r="F85" s="13">
        <v>8483</v>
      </c>
      <c r="G85" s="13">
        <v>7720</v>
      </c>
      <c r="H85" s="8">
        <f t="shared" si="12"/>
        <v>0.6846010868485648</v>
      </c>
      <c r="I85" s="9">
        <v>28191000</v>
      </c>
      <c r="J85" s="10">
        <f t="shared" si="13"/>
        <v>10</v>
      </c>
      <c r="K85" s="10">
        <f t="shared" si="13"/>
        <v>168</v>
      </c>
      <c r="L85" s="11">
        <v>3.7</v>
      </c>
      <c r="M85" s="12">
        <f t="shared" si="10"/>
        <v>6.216</v>
      </c>
    </row>
    <row r="86" spans="1:13" ht="15">
      <c r="A86" s="6">
        <v>73182900</v>
      </c>
      <c r="B86" s="6">
        <v>55</v>
      </c>
      <c r="C86" s="6">
        <v>175</v>
      </c>
      <c r="D86" s="8">
        <f t="shared" si="11"/>
        <v>0.003791473301528289</v>
      </c>
      <c r="E86" s="9">
        <v>73182900</v>
      </c>
      <c r="F86" s="9">
        <v>15</v>
      </c>
      <c r="G86" s="9">
        <v>7</v>
      </c>
      <c r="H86" s="8">
        <f t="shared" si="12"/>
        <v>0.0006207522808212376</v>
      </c>
      <c r="I86" s="9">
        <v>73182900</v>
      </c>
      <c r="J86" s="10">
        <f t="shared" si="13"/>
        <v>40</v>
      </c>
      <c r="K86" s="10">
        <f t="shared" si="13"/>
        <v>168</v>
      </c>
      <c r="L86" s="11">
        <v>2.8</v>
      </c>
      <c r="M86" s="12">
        <f t="shared" si="10"/>
        <v>4.704</v>
      </c>
    </row>
    <row r="87" spans="1:13" ht="15">
      <c r="A87" s="6">
        <v>9109940</v>
      </c>
      <c r="B87" s="6">
        <v>281</v>
      </c>
      <c r="C87" s="7">
        <v>1710</v>
      </c>
      <c r="D87" s="8">
        <f t="shared" si="11"/>
        <v>0.03704811054636214</v>
      </c>
      <c r="E87" s="9">
        <v>9109940</v>
      </c>
      <c r="F87" s="9">
        <v>235</v>
      </c>
      <c r="G87" s="13">
        <v>1543</v>
      </c>
      <c r="H87" s="8">
        <f t="shared" si="12"/>
        <v>0.13683153847245277</v>
      </c>
      <c r="I87" s="9">
        <v>9109940</v>
      </c>
      <c r="J87" s="10">
        <f t="shared" si="13"/>
        <v>46</v>
      </c>
      <c r="K87" s="10">
        <f t="shared" si="13"/>
        <v>167</v>
      </c>
      <c r="L87" s="11">
        <v>3.4</v>
      </c>
      <c r="M87" s="12">
        <f t="shared" si="10"/>
        <v>5.678</v>
      </c>
    </row>
    <row r="88" spans="1:13" ht="15">
      <c r="A88" s="6">
        <v>84622900</v>
      </c>
      <c r="B88" s="6">
        <v>0</v>
      </c>
      <c r="C88" s="7">
        <v>11307</v>
      </c>
      <c r="D88" s="8">
        <f t="shared" si="11"/>
        <v>0.24497250640217347</v>
      </c>
      <c r="E88" s="9">
        <v>84622900</v>
      </c>
      <c r="F88" s="9">
        <v>0</v>
      </c>
      <c r="G88" s="13">
        <v>11142</v>
      </c>
      <c r="H88" s="8">
        <f t="shared" si="12"/>
        <v>0.9880602732728897</v>
      </c>
      <c r="I88" s="9">
        <v>84622900</v>
      </c>
      <c r="J88" s="10">
        <f t="shared" si="13"/>
        <v>0</v>
      </c>
      <c r="K88" s="10">
        <f t="shared" si="13"/>
        <v>165</v>
      </c>
      <c r="L88" s="11">
        <v>4.4</v>
      </c>
      <c r="M88" s="12">
        <f t="shared" si="10"/>
        <v>7.260000000000002</v>
      </c>
    </row>
    <row r="89" spans="1:13" ht="15">
      <c r="A89" s="6">
        <v>69120048</v>
      </c>
      <c r="B89" s="6">
        <v>180</v>
      </c>
      <c r="C89" s="6">
        <v>202</v>
      </c>
      <c r="D89" s="8">
        <f t="shared" si="11"/>
        <v>0.004376443468049796</v>
      </c>
      <c r="E89" s="9">
        <v>69120048</v>
      </c>
      <c r="F89" s="9">
        <v>11</v>
      </c>
      <c r="G89" s="9">
        <v>38</v>
      </c>
      <c r="H89" s="8">
        <f t="shared" si="12"/>
        <v>0.003369798095886718</v>
      </c>
      <c r="I89" s="9">
        <v>69120048</v>
      </c>
      <c r="J89" s="10">
        <f t="shared" si="13"/>
        <v>169</v>
      </c>
      <c r="K89" s="10">
        <f t="shared" si="13"/>
        <v>164</v>
      </c>
      <c r="L89" s="11">
        <v>9.8</v>
      </c>
      <c r="M89" s="12">
        <f t="shared" si="10"/>
        <v>16.072</v>
      </c>
    </row>
    <row r="90" spans="1:13" ht="15">
      <c r="A90" s="6">
        <v>94049020</v>
      </c>
      <c r="B90" s="6">
        <v>806</v>
      </c>
      <c r="C90" s="6">
        <v>347</v>
      </c>
      <c r="D90" s="8">
        <f t="shared" si="11"/>
        <v>0.0075179499178875215</v>
      </c>
      <c r="E90" s="9">
        <v>94049020</v>
      </c>
      <c r="F90" s="9">
        <v>402</v>
      </c>
      <c r="G90" s="9">
        <v>185</v>
      </c>
      <c r="H90" s="8">
        <f t="shared" si="12"/>
        <v>0.016405595993132707</v>
      </c>
      <c r="I90" s="9">
        <v>94049020</v>
      </c>
      <c r="J90" s="10">
        <f t="shared" si="13"/>
        <v>404</v>
      </c>
      <c r="K90" s="10">
        <f t="shared" si="13"/>
        <v>162</v>
      </c>
      <c r="L90" s="11">
        <v>6</v>
      </c>
      <c r="M90" s="12">
        <f t="shared" si="10"/>
        <v>9.72</v>
      </c>
    </row>
    <row r="91" spans="1:13" ht="15">
      <c r="A91" s="6">
        <v>84483100</v>
      </c>
      <c r="B91" s="6">
        <v>170</v>
      </c>
      <c r="C91" s="6">
        <v>321</v>
      </c>
      <c r="D91" s="8">
        <f t="shared" si="11"/>
        <v>0.006954645313089033</v>
      </c>
      <c r="E91" s="9">
        <v>84483100</v>
      </c>
      <c r="F91" s="9">
        <v>170</v>
      </c>
      <c r="G91" s="9">
        <v>160</v>
      </c>
      <c r="H91" s="8">
        <f t="shared" si="12"/>
        <v>0.014188623561628286</v>
      </c>
      <c r="I91" s="9">
        <v>84483100</v>
      </c>
      <c r="J91" s="10">
        <f t="shared" si="13"/>
        <v>0</v>
      </c>
      <c r="K91" s="10">
        <f t="shared" si="13"/>
        <v>161</v>
      </c>
      <c r="L91" s="11">
        <v>3.3</v>
      </c>
      <c r="M91" s="12">
        <f t="shared" si="10"/>
        <v>5.313</v>
      </c>
    </row>
    <row r="92" spans="1:13" ht="15">
      <c r="A92" s="6">
        <v>17049035</v>
      </c>
      <c r="B92" s="7">
        <v>4737</v>
      </c>
      <c r="C92" s="7">
        <v>6362</v>
      </c>
      <c r="D92" s="8">
        <f t="shared" si="11"/>
        <v>0.13783630368184557</v>
      </c>
      <c r="E92" s="9">
        <v>17049035</v>
      </c>
      <c r="F92" s="13">
        <v>4689</v>
      </c>
      <c r="G92" s="13">
        <v>6208</v>
      </c>
      <c r="H92" s="8">
        <f t="shared" si="12"/>
        <v>0.5505185941911775</v>
      </c>
      <c r="I92" s="9">
        <v>17049035</v>
      </c>
      <c r="J92" s="10">
        <f t="shared" si="13"/>
        <v>48</v>
      </c>
      <c r="K92" s="10">
        <f t="shared" si="13"/>
        <v>154</v>
      </c>
      <c r="L92" s="11">
        <v>5.6</v>
      </c>
      <c r="M92" s="12">
        <f t="shared" si="10"/>
        <v>8.624</v>
      </c>
    </row>
    <row r="93" spans="1:13" ht="15">
      <c r="A93" s="6">
        <v>71171990</v>
      </c>
      <c r="B93" s="6">
        <v>580</v>
      </c>
      <c r="C93" s="6">
        <v>740</v>
      </c>
      <c r="D93" s="8">
        <f t="shared" si="11"/>
        <v>0.016032515675033908</v>
      </c>
      <c r="E93" s="9">
        <v>71171990</v>
      </c>
      <c r="F93" s="9">
        <v>428</v>
      </c>
      <c r="G93" s="9">
        <v>589</v>
      </c>
      <c r="H93" s="8">
        <f t="shared" si="12"/>
        <v>0.052231870486244135</v>
      </c>
      <c r="I93" s="9">
        <v>71171990</v>
      </c>
      <c r="J93" s="10">
        <f t="shared" si="13"/>
        <v>152</v>
      </c>
      <c r="K93" s="10">
        <f t="shared" si="13"/>
        <v>151</v>
      </c>
      <c r="L93" s="11">
        <v>11</v>
      </c>
      <c r="M93" s="12">
        <f t="shared" si="10"/>
        <v>16.61</v>
      </c>
    </row>
    <row r="94" spans="1:13" ht="15">
      <c r="A94" s="6">
        <v>73239300</v>
      </c>
      <c r="B94" s="7">
        <v>1028</v>
      </c>
      <c r="C94" s="6">
        <v>715</v>
      </c>
      <c r="D94" s="8">
        <f t="shared" si="11"/>
        <v>0.015490876631958436</v>
      </c>
      <c r="E94" s="9">
        <v>73239300</v>
      </c>
      <c r="F94" s="9">
        <v>823</v>
      </c>
      <c r="G94" s="9">
        <v>565</v>
      </c>
      <c r="H94" s="8">
        <f t="shared" si="12"/>
        <v>0.050103576951999886</v>
      </c>
      <c r="I94" s="9">
        <v>73239300</v>
      </c>
      <c r="J94" s="10">
        <f t="shared" si="13"/>
        <v>205</v>
      </c>
      <c r="K94" s="10">
        <f t="shared" si="13"/>
        <v>150</v>
      </c>
      <c r="L94" s="11">
        <v>2</v>
      </c>
      <c r="M94" s="12">
        <f t="shared" si="10"/>
        <v>3</v>
      </c>
    </row>
    <row r="95" spans="1:13" ht="15">
      <c r="A95" s="6">
        <v>39262090</v>
      </c>
      <c r="B95" s="6">
        <v>18</v>
      </c>
      <c r="C95" s="6">
        <v>168</v>
      </c>
      <c r="D95" s="8">
        <f t="shared" si="11"/>
        <v>0.0036398143694671573</v>
      </c>
      <c r="E95" s="9">
        <v>39262090</v>
      </c>
      <c r="F95" s="9">
        <v>3</v>
      </c>
      <c r="G95" s="9">
        <v>21</v>
      </c>
      <c r="H95" s="8">
        <f t="shared" si="12"/>
        <v>0.0018622568424637126</v>
      </c>
      <c r="I95" s="9">
        <v>39262090</v>
      </c>
      <c r="J95" s="10">
        <f t="shared" si="13"/>
        <v>15</v>
      </c>
      <c r="K95" s="10">
        <f t="shared" si="13"/>
        <v>147</v>
      </c>
      <c r="L95" s="11">
        <v>5</v>
      </c>
      <c r="M95" s="12">
        <f t="shared" si="10"/>
        <v>7.35</v>
      </c>
    </row>
    <row r="96" spans="1:13" ht="15">
      <c r="A96" s="6">
        <v>39201000</v>
      </c>
      <c r="B96" s="6">
        <v>115</v>
      </c>
      <c r="C96" s="6">
        <v>528</v>
      </c>
      <c r="D96" s="8">
        <f t="shared" si="11"/>
        <v>0.011439416589753922</v>
      </c>
      <c r="E96" s="9">
        <v>39201000</v>
      </c>
      <c r="F96" s="9">
        <v>115</v>
      </c>
      <c r="G96" s="9">
        <v>382</v>
      </c>
      <c r="H96" s="8">
        <f t="shared" si="12"/>
        <v>0.03387533875338753</v>
      </c>
      <c r="I96" s="9">
        <v>39201000</v>
      </c>
      <c r="J96" s="10">
        <f t="shared" si="13"/>
        <v>0</v>
      </c>
      <c r="K96" s="10">
        <f t="shared" si="13"/>
        <v>146</v>
      </c>
      <c r="L96" s="11">
        <v>4.2</v>
      </c>
      <c r="M96" s="12">
        <f t="shared" si="10"/>
        <v>6.132000000000001</v>
      </c>
    </row>
    <row r="97" spans="1:13" ht="15">
      <c r="A97" s="6">
        <v>85118060</v>
      </c>
      <c r="B97" s="6">
        <v>354</v>
      </c>
      <c r="C97" s="6">
        <v>383</v>
      </c>
      <c r="D97" s="8">
        <f t="shared" si="11"/>
        <v>0.008297910139916199</v>
      </c>
      <c r="E97" s="9">
        <v>85118060</v>
      </c>
      <c r="F97" s="9">
        <v>296</v>
      </c>
      <c r="G97" s="9">
        <v>241</v>
      </c>
      <c r="H97" s="8">
        <f t="shared" si="12"/>
        <v>0.021371614239702606</v>
      </c>
      <c r="I97" s="9">
        <v>85118060</v>
      </c>
      <c r="J97" s="10">
        <f t="shared" si="13"/>
        <v>58</v>
      </c>
      <c r="K97" s="10">
        <f t="shared" si="13"/>
        <v>142</v>
      </c>
      <c r="L97" s="11">
        <v>2.5</v>
      </c>
      <c r="M97" s="12">
        <f t="shared" si="10"/>
        <v>3.55</v>
      </c>
    </row>
    <row r="98" spans="1:13" ht="15">
      <c r="A98" s="6">
        <v>70139935</v>
      </c>
      <c r="B98" s="6">
        <v>266</v>
      </c>
      <c r="C98" s="6">
        <v>439</v>
      </c>
      <c r="D98" s="8">
        <f t="shared" si="11"/>
        <v>0.00951118159640525</v>
      </c>
      <c r="E98" s="9">
        <v>70139935</v>
      </c>
      <c r="F98" s="9">
        <v>244</v>
      </c>
      <c r="G98" s="9">
        <v>312</v>
      </c>
      <c r="H98" s="8">
        <f t="shared" si="12"/>
        <v>0.02766781594517516</v>
      </c>
      <c r="I98" s="9">
        <v>70139935</v>
      </c>
      <c r="J98" s="10">
        <f t="shared" si="13"/>
        <v>22</v>
      </c>
      <c r="K98" s="10">
        <f t="shared" si="13"/>
        <v>127</v>
      </c>
      <c r="L98" s="11">
        <v>6.6</v>
      </c>
      <c r="M98" s="12">
        <f t="shared" si="10"/>
        <v>8.382</v>
      </c>
    </row>
    <row r="99" spans="1:13" ht="15">
      <c r="A99" s="6">
        <v>94042100</v>
      </c>
      <c r="B99" s="6">
        <v>356</v>
      </c>
      <c r="C99" s="6">
        <v>207</v>
      </c>
      <c r="D99" s="8">
        <f t="shared" si="11"/>
        <v>0.00448477127666489</v>
      </c>
      <c r="E99" s="9">
        <v>94042100</v>
      </c>
      <c r="F99" s="9">
        <v>48</v>
      </c>
      <c r="G99" s="9">
        <v>80</v>
      </c>
      <c r="H99" s="8">
        <f t="shared" si="12"/>
        <v>0.007094311780814143</v>
      </c>
      <c r="I99" s="9">
        <v>94042100</v>
      </c>
      <c r="J99" s="10">
        <f t="shared" si="13"/>
        <v>308</v>
      </c>
      <c r="K99" s="10">
        <f t="shared" si="13"/>
        <v>127</v>
      </c>
      <c r="L99" s="11">
        <v>3</v>
      </c>
      <c r="M99" s="12">
        <f t="shared" si="10"/>
        <v>3.81</v>
      </c>
    </row>
    <row r="100" spans="1:13" ht="15">
      <c r="A100" s="6">
        <v>40094200</v>
      </c>
      <c r="B100" s="7">
        <v>3644</v>
      </c>
      <c r="C100" s="7">
        <v>3337</v>
      </c>
      <c r="D100" s="8">
        <f t="shared" si="11"/>
        <v>0.07229797946971371</v>
      </c>
      <c r="E100" s="9">
        <v>40094200</v>
      </c>
      <c r="F100" s="13">
        <v>3498</v>
      </c>
      <c r="G100" s="13">
        <v>3211</v>
      </c>
      <c r="H100" s="8">
        <f t="shared" si="12"/>
        <v>0.2847479391024277</v>
      </c>
      <c r="I100" s="9">
        <v>40094200</v>
      </c>
      <c r="J100" s="10">
        <f aca="true" t="shared" si="14" ref="J100:K106">+(B100-F100)</f>
        <v>146</v>
      </c>
      <c r="K100" s="10">
        <f t="shared" si="14"/>
        <v>126</v>
      </c>
      <c r="L100" s="11">
        <v>2.5</v>
      </c>
      <c r="M100" s="12">
        <f t="shared" si="10"/>
        <v>3.15</v>
      </c>
    </row>
    <row r="101" spans="1:13" ht="15">
      <c r="A101" s="6">
        <v>87169050</v>
      </c>
      <c r="B101" s="7">
        <v>2593</v>
      </c>
      <c r="C101" s="7">
        <v>5381</v>
      </c>
      <c r="D101" s="8">
        <f t="shared" si="11"/>
        <v>0.11658238763156412</v>
      </c>
      <c r="E101" s="9">
        <v>87169050</v>
      </c>
      <c r="F101" s="13">
        <v>2470</v>
      </c>
      <c r="G101" s="13">
        <v>5255</v>
      </c>
      <c r="H101" s="8">
        <f t="shared" si="12"/>
        <v>0.46600760510222905</v>
      </c>
      <c r="I101" s="9">
        <v>87169050</v>
      </c>
      <c r="J101" s="10">
        <f t="shared" si="14"/>
        <v>123</v>
      </c>
      <c r="K101" s="10">
        <f t="shared" si="14"/>
        <v>126</v>
      </c>
      <c r="L101" s="11">
        <v>3.1</v>
      </c>
      <c r="M101" s="12">
        <f t="shared" si="10"/>
        <v>3.906</v>
      </c>
    </row>
    <row r="102" spans="1:13" ht="15">
      <c r="A102" s="6">
        <v>85049095</v>
      </c>
      <c r="B102" s="6">
        <v>392</v>
      </c>
      <c r="C102" s="6">
        <v>157</v>
      </c>
      <c r="D102" s="8">
        <f t="shared" si="11"/>
        <v>0.0034014931905139508</v>
      </c>
      <c r="E102" s="9">
        <v>85049095</v>
      </c>
      <c r="F102" s="9">
        <v>196</v>
      </c>
      <c r="G102" s="9">
        <v>35</v>
      </c>
      <c r="H102" s="8">
        <f t="shared" si="12"/>
        <v>0.0031037614041061873</v>
      </c>
      <c r="I102" s="9">
        <v>85049095</v>
      </c>
      <c r="J102" s="10">
        <f t="shared" si="14"/>
        <v>196</v>
      </c>
      <c r="K102" s="10">
        <f t="shared" si="14"/>
        <v>122</v>
      </c>
      <c r="L102" s="11">
        <v>2.4</v>
      </c>
      <c r="M102" s="12">
        <f t="shared" si="10"/>
        <v>2.928</v>
      </c>
    </row>
    <row r="103" spans="1:13" ht="15">
      <c r="A103" s="6">
        <v>39269099</v>
      </c>
      <c r="B103" s="6">
        <v>0</v>
      </c>
      <c r="C103" s="6">
        <v>553</v>
      </c>
      <c r="D103" s="8">
        <f t="shared" si="11"/>
        <v>0.011981055632829392</v>
      </c>
      <c r="E103" s="9">
        <v>39269099</v>
      </c>
      <c r="F103" s="9">
        <v>0</v>
      </c>
      <c r="G103" s="9">
        <v>432</v>
      </c>
      <c r="H103" s="8">
        <f t="shared" si="12"/>
        <v>0.03830928361639637</v>
      </c>
      <c r="I103" s="9">
        <v>39269099</v>
      </c>
      <c r="J103" s="10">
        <f t="shared" si="14"/>
        <v>0</v>
      </c>
      <c r="K103" s="10">
        <f t="shared" si="14"/>
        <v>121</v>
      </c>
      <c r="L103" s="11">
        <v>5.3</v>
      </c>
      <c r="M103" s="12">
        <f t="shared" si="10"/>
        <v>6.412999999999999</v>
      </c>
    </row>
    <row r="104" spans="1:13" ht="15">
      <c r="A104" s="6">
        <v>62044910</v>
      </c>
      <c r="B104" s="6">
        <v>101</v>
      </c>
      <c r="C104" s="6">
        <v>137</v>
      </c>
      <c r="D104" s="8">
        <f t="shared" si="11"/>
        <v>0.0029681819560535743</v>
      </c>
      <c r="E104" s="9">
        <v>62044910</v>
      </c>
      <c r="F104" s="9">
        <v>19</v>
      </c>
      <c r="G104" s="9">
        <v>21</v>
      </c>
      <c r="H104" s="8">
        <f t="shared" si="12"/>
        <v>0.0018622568424637126</v>
      </c>
      <c r="I104" s="9">
        <v>62044910</v>
      </c>
      <c r="J104" s="10">
        <f t="shared" si="14"/>
        <v>82</v>
      </c>
      <c r="K104" s="10">
        <f t="shared" si="14"/>
        <v>116</v>
      </c>
      <c r="L104" s="11">
        <v>6.9</v>
      </c>
      <c r="M104" s="12">
        <f t="shared" si="10"/>
        <v>8.004000000000001</v>
      </c>
    </row>
    <row r="105" spans="1:13" ht="15">
      <c r="A105" s="6">
        <v>83026090</v>
      </c>
      <c r="B105" s="6">
        <v>35</v>
      </c>
      <c r="C105" s="6">
        <v>168</v>
      </c>
      <c r="D105" s="8">
        <f t="shared" si="11"/>
        <v>0.0036398143694671573</v>
      </c>
      <c r="E105" s="9">
        <v>83026090</v>
      </c>
      <c r="F105" s="9">
        <v>0</v>
      </c>
      <c r="G105" s="9">
        <v>53</v>
      </c>
      <c r="H105" s="8">
        <f t="shared" si="12"/>
        <v>0.00469998155478937</v>
      </c>
      <c r="I105" s="9">
        <v>83026090</v>
      </c>
      <c r="J105" s="10">
        <f t="shared" si="14"/>
        <v>35</v>
      </c>
      <c r="K105" s="10">
        <f t="shared" si="14"/>
        <v>115</v>
      </c>
      <c r="L105" s="11">
        <v>3.1</v>
      </c>
      <c r="M105" s="12">
        <f t="shared" si="10"/>
        <v>3.565</v>
      </c>
    </row>
    <row r="106" spans="1:13" ht="15">
      <c r="A106" s="6">
        <v>85015240</v>
      </c>
      <c r="B106" s="7">
        <v>2040</v>
      </c>
      <c r="C106" s="6">
        <v>142</v>
      </c>
      <c r="D106" s="8">
        <f t="shared" si="11"/>
        <v>0.0030765097646686685</v>
      </c>
      <c r="E106" s="9">
        <v>85015240</v>
      </c>
      <c r="F106" s="13">
        <v>2035</v>
      </c>
      <c r="G106" s="9">
        <v>27</v>
      </c>
      <c r="H106" s="8">
        <f t="shared" si="12"/>
        <v>0.002394330226024773</v>
      </c>
      <c r="I106" s="9">
        <v>85015240</v>
      </c>
      <c r="J106" s="10">
        <f t="shared" si="14"/>
        <v>5</v>
      </c>
      <c r="K106" s="10">
        <f t="shared" si="14"/>
        <v>115</v>
      </c>
      <c r="L106" s="11">
        <v>3.7</v>
      </c>
      <c r="M106" s="12">
        <f t="shared" si="10"/>
        <v>4.255</v>
      </c>
    </row>
    <row r="107" spans="1:13" ht="15.75">
      <c r="A107" s="14" t="s">
        <v>13</v>
      </c>
      <c r="B107" s="15">
        <f>SUM(B5:B106)</f>
        <v>558802</v>
      </c>
      <c r="C107" s="15">
        <f>SUM(C5:C106)</f>
        <v>655119</v>
      </c>
      <c r="D107" s="16">
        <f t="shared" si="11"/>
        <v>14.193521130422349</v>
      </c>
      <c r="E107" s="14"/>
      <c r="F107" s="15">
        <f>SUM(F5:F106)</f>
        <v>500638</v>
      </c>
      <c r="G107" s="15">
        <f>SUM(G5:G106)</f>
        <v>561026</v>
      </c>
      <c r="H107" s="16">
        <f t="shared" si="12"/>
        <v>49.751167014287944</v>
      </c>
      <c r="I107" s="14"/>
      <c r="J107" s="15"/>
      <c r="K107" s="15"/>
      <c r="L107" s="14"/>
      <c r="M107" s="15">
        <f>SUM(M5:M106)</f>
        <v>3276.6350000000007</v>
      </c>
    </row>
    <row r="108" spans="1:13" ht="15.75">
      <c r="A108" s="14" t="s">
        <v>14</v>
      </c>
      <c r="B108" s="15">
        <v>5386994</v>
      </c>
      <c r="C108" s="15">
        <v>4615620</v>
      </c>
      <c r="D108" s="16">
        <f t="shared" si="11"/>
        <v>100</v>
      </c>
      <c r="E108" s="14"/>
      <c r="F108" s="15">
        <v>1125659</v>
      </c>
      <c r="G108" s="15">
        <v>1127664</v>
      </c>
      <c r="H108" s="16">
        <f t="shared" si="12"/>
        <v>100</v>
      </c>
      <c r="I108" s="14"/>
      <c r="J108" s="15"/>
      <c r="K108" s="15"/>
      <c r="L108" s="14"/>
      <c r="M108" s="14"/>
    </row>
    <row r="109" spans="1:13" ht="15.75">
      <c r="A109" s="14" t="s">
        <v>7</v>
      </c>
      <c r="B109" s="17">
        <f>+(B107/B108)*100</f>
        <v>10.373169155191189</v>
      </c>
      <c r="C109" s="17">
        <f>+(C107/C108)*100</f>
        <v>14.193521130422349</v>
      </c>
      <c r="D109" s="11"/>
      <c r="E109" s="11"/>
      <c r="F109" s="17">
        <f>+(F107/F108)*100</f>
        <v>44.47510302853706</v>
      </c>
      <c r="G109" s="17">
        <f>+(G107/G108)*100</f>
        <v>49.751167014287944</v>
      </c>
      <c r="H109" s="11"/>
      <c r="I109" s="11"/>
      <c r="J109" s="17"/>
      <c r="K109" s="17"/>
      <c r="L109" s="11"/>
      <c r="M109" s="11"/>
    </row>
  </sheetData>
  <mergeCells count="13">
    <mergeCell ref="A3:A4"/>
    <mergeCell ref="E3:E4"/>
    <mergeCell ref="I3:I4"/>
    <mergeCell ref="L3:M3"/>
    <mergeCell ref="B4:C4"/>
    <mergeCell ref="F4:G4"/>
    <mergeCell ref="J4:K4"/>
    <mergeCell ref="A1:K1"/>
    <mergeCell ref="L1:M1"/>
    <mergeCell ref="B2:C2"/>
    <mergeCell ref="F2:G2"/>
    <mergeCell ref="J2:K2"/>
    <mergeCell ref="L2:M2"/>
  </mergeCells>
  <printOptions horizontalCentered="1"/>
  <pageMargins left="0.15748031496062992" right="0.15748031496062992" top="0.1968503937007874" bottom="0.1968503937007874" header="0.11811023622047245" footer="0.1181102362204724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guldalis</dc:creator>
  <cp:keywords/>
  <dc:description/>
  <cp:lastModifiedBy>sedefb</cp:lastModifiedBy>
  <cp:lastPrinted>2008-07-21T09:06:53Z</cp:lastPrinted>
  <dcterms:created xsi:type="dcterms:W3CDTF">2008-07-21T09:05:06Z</dcterms:created>
  <dcterms:modified xsi:type="dcterms:W3CDTF">2008-07-22T10:05:35Z</dcterms:modified>
  <cp:category/>
  <cp:version/>
  <cp:contentType/>
  <cp:contentStatus/>
</cp:coreProperties>
</file>