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\\192.168.1.3\Ortak2\Deri\1. AR-GE\ISTATISTIK RAPORLARI\PERFORMANS RAPORLARI\IDMIB\2020\2-ŞUBAT\"/>
    </mc:Choice>
  </mc:AlternateContent>
  <xr:revisionPtr revIDLastSave="0" documentId="13_ncr:1_{F7C5AE01-45D0-4D31-B942-7130272BFC79}" xr6:coauthVersionLast="45" xr6:coauthVersionMax="45" xr10:uidLastSave="{00000000-0000-0000-0000-000000000000}"/>
  <bookViews>
    <workbookView xWindow="-114" yWindow="-114" windowWidth="27602" windowHeight="15027" xr2:uid="{00000000-000D-0000-FFFF-FFFF00000000}"/>
  </bookViews>
  <sheets>
    <sheet name="ILK50" sheetId="1" r:id="rId1"/>
    <sheet name="ILK20" sheetId="4" r:id="rId2"/>
    <sheet name="ILK10" sheetId="5" r:id="rId3"/>
  </sheets>
  <definedNames>
    <definedName name="_xlnm.Print_Area" localSheetId="2">'ILK10'!$A$1:$J$17</definedName>
    <definedName name="_xlnm.Print_Area" localSheetId="1">'ILK20'!$A$1:$J$27</definedName>
    <definedName name="_xlnm.Print_Area" localSheetId="0">'ILK50'!$A$1:$J$59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4" l="1"/>
  <c r="C57" i="1"/>
  <c r="J59" i="1" l="1"/>
  <c r="H14" i="1" l="1"/>
  <c r="J50" i="1" l="1"/>
  <c r="I28" i="1"/>
  <c r="G5" i="1"/>
  <c r="E5" i="1"/>
  <c r="E15" i="1"/>
  <c r="E16" i="1"/>
  <c r="E17" i="1"/>
  <c r="E18" i="1"/>
  <c r="E19" i="1"/>
  <c r="E20" i="1"/>
  <c r="E21" i="1"/>
  <c r="E22" i="1"/>
  <c r="E23" i="1"/>
  <c r="E24" i="1"/>
  <c r="J2" i="5"/>
  <c r="I2" i="5"/>
  <c r="H2" i="5"/>
  <c r="G2" i="5"/>
  <c r="F2" i="5"/>
  <c r="E2" i="5"/>
  <c r="D2" i="5"/>
  <c r="C2" i="5"/>
  <c r="B2" i="5"/>
  <c r="J2" i="4"/>
  <c r="I2" i="4"/>
  <c r="H2" i="4"/>
  <c r="G2" i="4"/>
  <c r="F2" i="4"/>
  <c r="E2" i="4"/>
  <c r="D2" i="4"/>
  <c r="C2" i="4"/>
  <c r="B2" i="4"/>
  <c r="H25" i="1"/>
  <c r="F14" i="1"/>
  <c r="F25" i="1" s="1"/>
  <c r="F56" i="1" s="1"/>
  <c r="D14" i="1"/>
  <c r="D25" i="1" s="1"/>
  <c r="C14" i="1"/>
  <c r="C25" i="1" s="1"/>
  <c r="C56" i="1" s="1"/>
  <c r="G8" i="1"/>
  <c r="E8" i="1"/>
  <c r="J9" i="1"/>
  <c r="I12" i="1"/>
  <c r="I9" i="1"/>
  <c r="I4" i="1"/>
  <c r="I59" i="1"/>
  <c r="I51" i="1"/>
  <c r="G4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1" i="1"/>
  <c r="I10" i="1"/>
  <c r="I8" i="1"/>
  <c r="I7" i="1"/>
  <c r="I6" i="1"/>
  <c r="I5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7" i="1"/>
  <c r="G6" i="1"/>
  <c r="G42" i="1"/>
  <c r="C17" i="5"/>
  <c r="J3" i="4"/>
  <c r="I3" i="4"/>
  <c r="H3" i="4"/>
  <c r="G3" i="4"/>
  <c r="F3" i="4"/>
  <c r="E3" i="4"/>
  <c r="D3" i="4"/>
  <c r="C3" i="4"/>
  <c r="J3" i="5"/>
  <c r="I3" i="5"/>
  <c r="H3" i="5"/>
  <c r="G3" i="5"/>
  <c r="F3" i="5"/>
  <c r="E3" i="5"/>
  <c r="D3" i="5"/>
  <c r="C3" i="5"/>
  <c r="H17" i="5"/>
  <c r="I17" i="5" s="1"/>
  <c r="H16" i="5"/>
  <c r="F17" i="5"/>
  <c r="G17" i="5" s="1"/>
  <c r="F16" i="5"/>
  <c r="D16" i="5"/>
  <c r="D17" i="5"/>
  <c r="C16" i="5"/>
  <c r="H13" i="5"/>
  <c r="H12" i="5"/>
  <c r="H11" i="5"/>
  <c r="H10" i="5"/>
  <c r="H9" i="5"/>
  <c r="H8" i="5"/>
  <c r="H7" i="5"/>
  <c r="H6" i="5"/>
  <c r="H5" i="5"/>
  <c r="H4" i="5"/>
  <c r="F13" i="5"/>
  <c r="F12" i="5"/>
  <c r="F11" i="5"/>
  <c r="F10" i="5"/>
  <c r="F9" i="5"/>
  <c r="F8" i="5"/>
  <c r="F7" i="5"/>
  <c r="F6" i="5"/>
  <c r="F5" i="5"/>
  <c r="F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B13" i="5"/>
  <c r="B12" i="5"/>
  <c r="B11" i="5"/>
  <c r="B10" i="5"/>
  <c r="B9" i="5"/>
  <c r="B8" i="5"/>
  <c r="B7" i="5"/>
  <c r="B6" i="5"/>
  <c r="B5" i="5"/>
  <c r="B4" i="5"/>
  <c r="H27" i="4"/>
  <c r="I27" i="4" s="1"/>
  <c r="H26" i="4"/>
  <c r="F27" i="4"/>
  <c r="G27" i="4" s="1"/>
  <c r="F26" i="4"/>
  <c r="D27" i="4"/>
  <c r="C27" i="4"/>
  <c r="D26" i="4"/>
  <c r="C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G9" i="4" s="1"/>
  <c r="F8" i="4"/>
  <c r="F7" i="4"/>
  <c r="F6" i="4"/>
  <c r="F5" i="4"/>
  <c r="F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E4" i="1"/>
  <c r="E6" i="1"/>
  <c r="E7" i="1"/>
  <c r="E9" i="1"/>
  <c r="E10" i="1"/>
  <c r="E11" i="1"/>
  <c r="E12" i="1"/>
  <c r="E13" i="1"/>
  <c r="G58" i="1"/>
  <c r="E58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J15" i="1"/>
  <c r="J19" i="1"/>
  <c r="J30" i="1"/>
  <c r="J26" i="1"/>
  <c r="J21" i="1"/>
  <c r="J17" i="1"/>
  <c r="J12" i="1"/>
  <c r="J8" i="1"/>
  <c r="J35" i="1"/>
  <c r="J46" i="1"/>
  <c r="J42" i="1"/>
  <c r="J7" i="1"/>
  <c r="J34" i="1"/>
  <c r="J32" i="1"/>
  <c r="J36" i="1"/>
  <c r="J49" i="1"/>
  <c r="J37" i="1"/>
  <c r="J29" i="1"/>
  <c r="J24" i="1"/>
  <c r="J20" i="1"/>
  <c r="J16" i="1"/>
  <c r="J11" i="1"/>
  <c r="J28" i="1"/>
  <c r="J23" i="1"/>
  <c r="J10" i="1"/>
  <c r="J6" i="1"/>
  <c r="J54" i="1"/>
  <c r="J31" i="1"/>
  <c r="J27" i="1"/>
  <c r="J38" i="1"/>
  <c r="J48" i="1"/>
  <c r="J52" i="1"/>
  <c r="J41" i="1"/>
  <c r="J33" i="1"/>
  <c r="J4" i="1"/>
  <c r="J39" i="1"/>
  <c r="J47" i="1"/>
  <c r="J51" i="1"/>
  <c r="J55" i="1"/>
  <c r="J43" i="1"/>
  <c r="J18" i="1"/>
  <c r="J44" i="1"/>
  <c r="J40" i="1"/>
  <c r="J45" i="1"/>
  <c r="J22" i="1"/>
  <c r="J13" i="1"/>
  <c r="J5" i="1"/>
  <c r="J53" i="1"/>
  <c r="E59" i="1"/>
  <c r="I49" i="1"/>
  <c r="I41" i="1"/>
  <c r="I50" i="1"/>
  <c r="I44" i="1"/>
  <c r="I54" i="1"/>
  <c r="I52" i="1"/>
  <c r="I48" i="1"/>
  <c r="I42" i="1"/>
  <c r="I46" i="1"/>
  <c r="I47" i="1"/>
  <c r="I40" i="1"/>
  <c r="I43" i="1"/>
  <c r="I55" i="1"/>
  <c r="I53" i="1"/>
  <c r="I45" i="1"/>
  <c r="G48" i="1"/>
  <c r="G51" i="1"/>
  <c r="G46" i="1"/>
  <c r="G44" i="1"/>
  <c r="G59" i="1"/>
  <c r="G45" i="1"/>
  <c r="G53" i="1"/>
  <c r="G41" i="1"/>
  <c r="G55" i="1"/>
  <c r="G54" i="1"/>
  <c r="G47" i="1"/>
  <c r="G43" i="1"/>
  <c r="G52" i="1"/>
  <c r="G49" i="1"/>
  <c r="G40" i="1"/>
  <c r="G50" i="1"/>
  <c r="I58" i="1"/>
  <c r="J58" i="1"/>
  <c r="J16" i="5" l="1"/>
  <c r="J22" i="4"/>
  <c r="J14" i="4"/>
  <c r="J8" i="4"/>
  <c r="I8" i="5"/>
  <c r="I4" i="5"/>
  <c r="I7" i="4"/>
  <c r="I12" i="5"/>
  <c r="I9" i="4"/>
  <c r="I17" i="4"/>
  <c r="I21" i="4"/>
  <c r="I11" i="4"/>
  <c r="I19" i="4"/>
  <c r="I23" i="4"/>
  <c r="I16" i="4"/>
  <c r="I4" i="4"/>
  <c r="I8" i="4"/>
  <c r="I12" i="4"/>
  <c r="I6" i="4"/>
  <c r="I10" i="4"/>
  <c r="I14" i="4"/>
  <c r="I20" i="4"/>
  <c r="J17" i="4"/>
  <c r="J20" i="4"/>
  <c r="E4" i="4"/>
  <c r="E8" i="4"/>
  <c r="E18" i="4"/>
  <c r="I9" i="5"/>
  <c r="E10" i="4"/>
  <c r="E20" i="4"/>
  <c r="E7" i="5"/>
  <c r="I5" i="5"/>
  <c r="I16" i="5"/>
  <c r="I7" i="5"/>
  <c r="I11" i="5"/>
  <c r="I18" i="4"/>
  <c r="I22" i="4"/>
  <c r="G5" i="4"/>
  <c r="G13" i="4"/>
  <c r="G16" i="4"/>
  <c r="E27" i="4"/>
  <c r="J10" i="5"/>
  <c r="I26" i="4"/>
  <c r="G21" i="4"/>
  <c r="G6" i="4"/>
  <c r="G10" i="4"/>
  <c r="G18" i="4"/>
  <c r="J27" i="4"/>
  <c r="G20" i="4"/>
  <c r="G7" i="4"/>
  <c r="G11" i="4"/>
  <c r="G15" i="4"/>
  <c r="G19" i="4"/>
  <c r="G23" i="4"/>
  <c r="G4" i="4"/>
  <c r="G12" i="4"/>
  <c r="G26" i="4"/>
  <c r="G17" i="4"/>
  <c r="J16" i="4"/>
  <c r="J21" i="4"/>
  <c r="J9" i="4"/>
  <c r="E10" i="5"/>
  <c r="E12" i="5"/>
  <c r="I6" i="5"/>
  <c r="E14" i="4"/>
  <c r="I10" i="5"/>
  <c r="E26" i="4"/>
  <c r="E16" i="5"/>
  <c r="E11" i="4"/>
  <c r="J6" i="4"/>
  <c r="E12" i="4"/>
  <c r="E19" i="4"/>
  <c r="E16" i="4"/>
  <c r="E22" i="4"/>
  <c r="J10" i="4"/>
  <c r="J7" i="4"/>
  <c r="G14" i="1"/>
  <c r="C14" i="5"/>
  <c r="C15" i="5" s="1"/>
  <c r="E7" i="4"/>
  <c r="E9" i="4"/>
  <c r="E13" i="4"/>
  <c r="I13" i="5"/>
  <c r="G13" i="5"/>
  <c r="G11" i="5"/>
  <c r="E17" i="5"/>
  <c r="E15" i="4"/>
  <c r="E17" i="4"/>
  <c r="E21" i="4"/>
  <c r="E23" i="4"/>
  <c r="J11" i="5"/>
  <c r="J7" i="5"/>
  <c r="J14" i="1"/>
  <c r="C24" i="4"/>
  <c r="E5" i="5"/>
  <c r="E9" i="5"/>
  <c r="E11" i="5"/>
  <c r="E13" i="5"/>
  <c r="E14" i="1"/>
  <c r="E4" i="5"/>
  <c r="E6" i="5"/>
  <c r="E8" i="5"/>
  <c r="D14" i="5"/>
  <c r="D15" i="5" s="1"/>
  <c r="J11" i="4"/>
  <c r="G22" i="4"/>
  <c r="J6" i="5"/>
  <c r="F14" i="5"/>
  <c r="G14" i="5" s="1"/>
  <c r="J9" i="5"/>
  <c r="J13" i="5"/>
  <c r="J15" i="4"/>
  <c r="J19" i="4"/>
  <c r="D24" i="4"/>
  <c r="D25" i="4" s="1"/>
  <c r="E6" i="4"/>
  <c r="J13" i="4"/>
  <c r="J4" i="5"/>
  <c r="J8" i="5"/>
  <c r="J23" i="4"/>
  <c r="I15" i="4"/>
  <c r="H24" i="4"/>
  <c r="I24" i="4" s="1"/>
  <c r="G14" i="4"/>
  <c r="J18" i="4"/>
  <c r="I25" i="1"/>
  <c r="H56" i="1"/>
  <c r="H57" i="1" s="1"/>
  <c r="H14" i="5"/>
  <c r="I5" i="4"/>
  <c r="J5" i="4"/>
  <c r="I14" i="1"/>
  <c r="J12" i="5"/>
  <c r="I13" i="4"/>
  <c r="G25" i="1"/>
  <c r="J25" i="1"/>
  <c r="G8" i="4"/>
  <c r="F24" i="4"/>
  <c r="J4" i="4"/>
  <c r="J12" i="4"/>
  <c r="J5" i="5"/>
  <c r="E25" i="1"/>
  <c r="D56" i="1"/>
  <c r="E5" i="4"/>
  <c r="G16" i="5"/>
  <c r="G12" i="5"/>
  <c r="G10" i="5"/>
  <c r="J26" i="4"/>
  <c r="G8" i="5"/>
  <c r="G6" i="5"/>
  <c r="G5" i="5"/>
  <c r="G7" i="5"/>
  <c r="G4" i="5"/>
  <c r="G9" i="5"/>
  <c r="J17" i="5"/>
  <c r="F15" i="5" l="1"/>
  <c r="G15" i="5" s="1"/>
  <c r="E15" i="5"/>
  <c r="E25" i="4"/>
  <c r="E24" i="4"/>
  <c r="H25" i="4"/>
  <c r="I25" i="4" s="1"/>
  <c r="E14" i="5"/>
  <c r="I14" i="5"/>
  <c r="H15" i="5"/>
  <c r="I15" i="5" s="1"/>
  <c r="I57" i="1"/>
  <c r="I56" i="1"/>
  <c r="J14" i="5"/>
  <c r="G24" i="4"/>
  <c r="F25" i="4"/>
  <c r="J24" i="4"/>
  <c r="G56" i="1"/>
  <c r="J56" i="1"/>
  <c r="F57" i="1"/>
  <c r="D57" i="1"/>
  <c r="E57" i="1" s="1"/>
  <c r="E56" i="1"/>
  <c r="J15" i="5" l="1"/>
  <c r="G57" i="1"/>
  <c r="J57" i="1"/>
  <c r="J25" i="4"/>
  <c r="G25" i="4"/>
</calcChain>
</file>

<file path=xl/sharedStrings.xml><?xml version="1.0" encoding="utf-8"?>
<sst xmlns="http://schemas.openxmlformats.org/spreadsheetml/2006/main" count="89" uniqueCount="70">
  <si>
    <t>DEĞİŞİM %</t>
  </si>
  <si>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</si>
  <si>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</si>
  <si>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</si>
  <si>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</si>
  <si>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</si>
  <si>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Kaynak: İhracatçı Birlikleri / e-Birlik Sistemi </t>
  </si>
  <si>
    <t>AB (28) TOPLAMI</t>
  </si>
  <si>
    <t>Birim: 1.000 $</t>
  </si>
  <si>
    <t xml:space="preserve">DEĞİŞİM % </t>
  </si>
  <si>
    <t xml:space="preserve">TÜRKİYE DERİ VE DERİ ÜRÜNLERİ İHRACATI </t>
  </si>
  <si>
    <t xml:space="preserve">TOPLAM DERİ İHRACATI </t>
  </si>
  <si>
    <t xml:space="preserve">TOPLAM DERİ ve DERİ ÜR. İHRACATI </t>
  </si>
  <si>
    <t>PAY 
%</t>
  </si>
  <si>
    <t>-</t>
  </si>
  <si>
    <t>İTALYA</t>
  </si>
  <si>
    <t>IRAK</t>
  </si>
  <si>
    <t>İSPANYA</t>
  </si>
  <si>
    <t>FRANSA</t>
  </si>
  <si>
    <t>HOLLANDA</t>
  </si>
  <si>
    <t>BULGARİSTAN</t>
  </si>
  <si>
    <t>İSRAİL</t>
  </si>
  <si>
    <t>CEZAYİR</t>
  </si>
  <si>
    <t>KAZAKİSTAN</t>
  </si>
  <si>
    <t>YUNANİSTAN</t>
  </si>
  <si>
    <t>SIRBİSTAN</t>
  </si>
  <si>
    <t>İSVİÇRE</t>
  </si>
  <si>
    <t>BİRLEŞİK ARAP EMİRLİKLERİ</t>
  </si>
  <si>
    <t>ARNAVUTLUK</t>
  </si>
  <si>
    <t>SLOVAKYA</t>
  </si>
  <si>
    <t>GÜRCİSTAN</t>
  </si>
  <si>
    <t>AVUSTRALYA</t>
  </si>
  <si>
    <t>BELÇİKA</t>
  </si>
  <si>
    <t>İSVEÇ</t>
  </si>
  <si>
    <t>LİTVANYA</t>
  </si>
  <si>
    <t>KANADA</t>
  </si>
  <si>
    <t>KIRGIZİSTAN</t>
  </si>
  <si>
    <t>2019 
ŞUBAT</t>
  </si>
  <si>
    <t>2020 ŞUBAT</t>
  </si>
  <si>
    <t>2020 
ŞUBAT</t>
  </si>
  <si>
    <t>2019
OCAK - ŞUBAT</t>
  </si>
  <si>
    <t>2020 
OCAK - ŞUBAT</t>
  </si>
  <si>
    <t xml:space="preserve">RUSYA FEDERASYONU </t>
  </si>
  <si>
    <t xml:space="preserve">ALMANYA </t>
  </si>
  <si>
    <t xml:space="preserve">ROMANYA </t>
  </si>
  <si>
    <t xml:space="preserve">SUUDİ ARABİSTAN </t>
  </si>
  <si>
    <t>İNGİLTERE</t>
  </si>
  <si>
    <t xml:space="preserve">POLONYA </t>
  </si>
  <si>
    <t xml:space="preserve">HINDISTAN </t>
  </si>
  <si>
    <t xml:space="preserve">SUDAN </t>
  </si>
  <si>
    <t xml:space="preserve">BEYAZ RUSYA </t>
  </si>
  <si>
    <t>ABD</t>
  </si>
  <si>
    <t>LİBYA</t>
  </si>
  <si>
    <t xml:space="preserve">UKRAYNA </t>
  </si>
  <si>
    <t xml:space="preserve">FAS </t>
  </si>
  <si>
    <t xml:space="preserve">AZERBAYCAN-NAHÇİVAN </t>
  </si>
  <si>
    <t xml:space="preserve">NİJERYA </t>
  </si>
  <si>
    <t xml:space="preserve">PORTEKİZ </t>
  </si>
  <si>
    <t>GÜNEY KORE CUMHURİYE</t>
  </si>
  <si>
    <t xml:space="preserve">YEMEN </t>
  </si>
  <si>
    <t xml:space="preserve">AVUSTURYA </t>
  </si>
  <si>
    <t xml:space="preserve">MISIR </t>
  </si>
  <si>
    <t>KKTC</t>
  </si>
  <si>
    <t xml:space="preserve">DOMINIK CUMHURIYETI </t>
  </si>
  <si>
    <t>ÇEKYA</t>
  </si>
  <si>
    <t>KUZEY MAKEDONYA CUMHURİYETİ</t>
  </si>
  <si>
    <t>KARADAĞ</t>
  </si>
  <si>
    <t>BOSNA-HERSEK</t>
  </si>
  <si>
    <t xml:space="preserve">HONG KONG </t>
  </si>
  <si>
    <t xml:space="preserve">SENEGAL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</si>
</sst>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0.0"/>
    <numFmt numFmtId="166" formatCode="_-* #,##0\ _T_L_-;\-* #,##0\ _T_L_-;_-* &quot;-&quot;??\ _T_L_-;_-@_-"/>
    <numFmt numFmtId="167" formatCode="#,##0.0"/>
  </numFmts>
  <fonts count="4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</font>
    <font>
      <b/>
      <sz val="10"/>
      <name val="Arial"/>
      <family val="2"/>
      <charset val="162"/>
    </font>
    <font>
      <b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name val="Cambria"/>
      <family val="1"/>
      <charset val="162"/>
    </font>
    <font>
      <b/>
      <i/>
      <sz val="14"/>
      <name val="Cambria"/>
      <family val="1"/>
      <charset val="162"/>
    </font>
    <font>
      <sz val="11"/>
      <name val="Cambria"/>
      <family val="1"/>
      <charset val="162"/>
    </font>
    <font>
      <sz val="12"/>
      <name val="Cambria"/>
      <family val="1"/>
      <charset val="162"/>
    </font>
    <font>
      <i/>
      <sz val="11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0"/>
      <name val="Cambria"/>
      <family val="1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name val="Arial"/>
      <family val="2"/>
      <charset val="162"/>
    </font>
    <font>
      <sz val="14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b/>
      <sz val="14"/>
      <name val="Arial"/>
      <family val="2"/>
      <charset val="162"/>
    </font>
    <font>
      <sz val="16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30" applyNumberFormat="0" applyAlignment="0" applyProtection="0"/>
    <xf numFmtId="0" fontId="25" fillId="7" borderId="31" applyNumberFormat="0" applyAlignment="0" applyProtection="0"/>
    <xf numFmtId="0" fontId="26" fillId="7" borderId="30" applyNumberFormat="0" applyAlignment="0" applyProtection="0"/>
    <xf numFmtId="0" fontId="27" fillId="0" borderId="32" applyNumberFormat="0" applyFill="0" applyAlignment="0" applyProtection="0"/>
    <xf numFmtId="0" fontId="28" fillId="8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5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0" fontId="1" fillId="9" borderId="34" applyNumberFormat="0" applyFont="0" applyAlignment="0" applyProtection="0"/>
    <xf numFmtId="0" fontId="33" fillId="0" borderId="0"/>
  </cellStyleXfs>
  <cellXfs count="115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/>
    </xf>
    <xf numFmtId="167" fontId="7" fillId="2" borderId="23" xfId="0" applyNumberFormat="1" applyFont="1" applyFill="1" applyBorder="1" applyAlignment="1">
      <alignment horizontal="center" vertical="center"/>
    </xf>
    <xf numFmtId="165" fontId="8" fillId="2" borderId="23" xfId="0" applyNumberFormat="1" applyFont="1" applyFill="1" applyBorder="1" applyAlignment="1">
      <alignment horizontal="center" vertical="center"/>
    </xf>
    <xf numFmtId="167" fontId="7" fillId="2" borderId="2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166" fontId="11" fillId="0" borderId="3" xfId="1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166" fontId="11" fillId="0" borderId="23" xfId="1" applyNumberFormat="1" applyFont="1" applyFill="1" applyBorder="1" applyAlignment="1">
      <alignment horizontal="center" vertical="center"/>
    </xf>
    <xf numFmtId="167" fontId="11" fillId="0" borderId="23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7" fontId="11" fillId="0" borderId="24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" fontId="34" fillId="0" borderId="0" xfId="44" applyNumberFormat="1" applyFont="1" applyFill="1" applyBorder="1" applyAlignment="1" applyProtection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6" fillId="34" borderId="1" xfId="0" applyFont="1" applyFill="1" applyBorder="1" applyAlignment="1">
      <alignment horizontal="left" vertical="center" wrapText="1"/>
    </xf>
    <xf numFmtId="0" fontId="12" fillId="35" borderId="11" xfId="0" applyFont="1" applyFill="1" applyBorder="1" applyAlignment="1">
      <alignment horizontal="center" vertical="center"/>
    </xf>
    <xf numFmtId="0" fontId="11" fillId="35" borderId="5" xfId="0" applyFont="1" applyFill="1" applyBorder="1" applyAlignment="1">
      <alignment vertical="center"/>
    </xf>
    <xf numFmtId="166" fontId="11" fillId="35" borderId="3" xfId="1" applyNumberFormat="1" applyFont="1" applyFill="1" applyBorder="1" applyAlignment="1">
      <alignment horizontal="center" vertical="center"/>
    </xf>
    <xf numFmtId="167" fontId="11" fillId="35" borderId="3" xfId="0" applyNumberFormat="1" applyFont="1" applyFill="1" applyBorder="1" applyAlignment="1">
      <alignment horizontal="center" vertical="center"/>
    </xf>
    <xf numFmtId="165" fontId="13" fillId="35" borderId="3" xfId="0" applyNumberFormat="1" applyFont="1" applyFill="1" applyBorder="1" applyAlignment="1">
      <alignment horizontal="center" vertical="center"/>
    </xf>
    <xf numFmtId="167" fontId="11" fillId="35" borderId="4" xfId="0" applyNumberFormat="1" applyFont="1" applyFill="1" applyBorder="1" applyAlignment="1">
      <alignment horizontal="center" vertical="center"/>
    </xf>
    <xf numFmtId="0" fontId="12" fillId="35" borderId="6" xfId="0" applyFont="1" applyFill="1" applyBorder="1" applyAlignment="1">
      <alignment horizontal="center" vertical="center"/>
    </xf>
    <xf numFmtId="3" fontId="7" fillId="37" borderId="12" xfId="0" applyNumberFormat="1" applyFont="1" applyFill="1" applyBorder="1" applyAlignment="1">
      <alignment horizontal="center" vertical="center"/>
    </xf>
    <xf numFmtId="167" fontId="7" fillId="37" borderId="12" xfId="0" applyNumberFormat="1" applyFont="1" applyFill="1" applyBorder="1" applyAlignment="1">
      <alignment horizontal="center" vertical="center"/>
    </xf>
    <xf numFmtId="165" fontId="8" fillId="37" borderId="12" xfId="0" applyNumberFormat="1" applyFont="1" applyFill="1" applyBorder="1" applyAlignment="1">
      <alignment horizontal="center" vertical="center"/>
    </xf>
    <xf numFmtId="167" fontId="7" fillId="37" borderId="13" xfId="0" applyNumberFormat="1" applyFont="1" applyFill="1" applyBorder="1" applyAlignment="1">
      <alignment horizontal="center" vertical="center"/>
    </xf>
    <xf numFmtId="3" fontId="7" fillId="37" borderId="7" xfId="0" applyNumberFormat="1" applyFont="1" applyFill="1" applyBorder="1" applyAlignment="1">
      <alignment horizontal="center" vertical="center"/>
    </xf>
    <xf numFmtId="167" fontId="7" fillId="37" borderId="7" xfId="0" applyNumberFormat="1" applyFont="1" applyFill="1" applyBorder="1" applyAlignment="1">
      <alignment horizontal="center" vertical="center"/>
    </xf>
    <xf numFmtId="165" fontId="8" fillId="37" borderId="7" xfId="0" applyNumberFormat="1" applyFont="1" applyFill="1" applyBorder="1" applyAlignment="1">
      <alignment horizontal="center" vertical="center"/>
    </xf>
    <xf numFmtId="167" fontId="7" fillId="37" borderId="8" xfId="0" applyNumberFormat="1" applyFont="1" applyFill="1" applyBorder="1" applyAlignment="1">
      <alignment horizontal="center" vertical="center"/>
    </xf>
    <xf numFmtId="3" fontId="9" fillId="36" borderId="7" xfId="0" applyNumberFormat="1" applyFont="1" applyFill="1" applyBorder="1" applyAlignment="1">
      <alignment horizontal="center" vertical="center"/>
    </xf>
    <xf numFmtId="167" fontId="9" fillId="36" borderId="7" xfId="0" applyNumberFormat="1" applyFont="1" applyFill="1" applyBorder="1" applyAlignment="1">
      <alignment horizontal="center" vertical="center"/>
    </xf>
    <xf numFmtId="165" fontId="10" fillId="36" borderId="7" xfId="0" applyNumberFormat="1" applyFont="1" applyFill="1" applyBorder="1" applyAlignment="1">
      <alignment horizontal="center" vertical="center"/>
    </xf>
    <xf numFmtId="167" fontId="9" fillId="36" borderId="8" xfId="0" applyNumberFormat="1" applyFont="1" applyFill="1" applyBorder="1" applyAlignment="1">
      <alignment horizontal="center" vertical="center"/>
    </xf>
    <xf numFmtId="3" fontId="14" fillId="37" borderId="12" xfId="0" applyNumberFormat="1" applyFont="1" applyFill="1" applyBorder="1" applyAlignment="1">
      <alignment horizontal="center" vertical="center"/>
    </xf>
    <xf numFmtId="167" fontId="14" fillId="37" borderId="12" xfId="0" applyNumberFormat="1" applyFont="1" applyFill="1" applyBorder="1" applyAlignment="1">
      <alignment horizontal="center" vertical="center"/>
    </xf>
    <xf numFmtId="165" fontId="15" fillId="37" borderId="12" xfId="0" applyNumberFormat="1" applyFont="1" applyFill="1" applyBorder="1" applyAlignment="1">
      <alignment horizontal="center" vertical="center"/>
    </xf>
    <xf numFmtId="167" fontId="14" fillId="37" borderId="13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3" fontId="14" fillId="37" borderId="7" xfId="0" applyNumberFormat="1" applyFont="1" applyFill="1" applyBorder="1" applyAlignment="1">
      <alignment horizontal="center" vertical="center"/>
    </xf>
    <xf numFmtId="167" fontId="14" fillId="37" borderId="7" xfId="0" applyNumberFormat="1" applyFont="1" applyFill="1" applyBorder="1" applyAlignment="1">
      <alignment horizontal="center" vertical="center"/>
    </xf>
    <xf numFmtId="165" fontId="15" fillId="37" borderId="7" xfId="0" applyNumberFormat="1" applyFont="1" applyFill="1" applyBorder="1" applyAlignment="1">
      <alignment horizontal="center" vertical="center"/>
    </xf>
    <xf numFmtId="167" fontId="14" fillId="37" borderId="8" xfId="0" applyNumberFormat="1" applyFont="1" applyFill="1" applyBorder="1" applyAlignment="1">
      <alignment horizontal="center" vertical="center"/>
    </xf>
    <xf numFmtId="0" fontId="37" fillId="34" borderId="10" xfId="0" applyFont="1" applyFill="1" applyBorder="1" applyAlignment="1">
      <alignment vertical="center"/>
    </xf>
    <xf numFmtId="3" fontId="38" fillId="34" borderId="1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3" fontId="40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3" fontId="41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9" fillId="36" borderId="14" xfId="0" applyFont="1" applyFill="1" applyBorder="1" applyAlignment="1">
      <alignment horizontal="center" vertical="center" wrapText="1"/>
    </xf>
    <xf numFmtId="0" fontId="9" fillId="36" borderId="15" xfId="0" applyFont="1" applyFill="1" applyBorder="1" applyAlignment="1">
      <alignment horizontal="center" vertical="center" wrapText="1"/>
    </xf>
    <xf numFmtId="0" fontId="14" fillId="37" borderId="25" xfId="0" applyFont="1" applyFill="1" applyBorder="1" applyAlignment="1">
      <alignment horizontal="center" vertical="center" wrapText="1"/>
    </xf>
    <xf numFmtId="0" fontId="14" fillId="37" borderId="16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36" fillId="34" borderId="18" xfId="0" applyFont="1" applyFill="1" applyBorder="1" applyAlignment="1">
      <alignment horizontal="center" vertical="center"/>
    </xf>
    <xf numFmtId="0" fontId="7" fillId="37" borderId="14" xfId="0" applyFont="1" applyFill="1" applyBorder="1" applyAlignment="1">
      <alignment horizontal="center" vertical="center" wrapText="1"/>
    </xf>
    <xf numFmtId="0" fontId="7" fillId="37" borderId="15" xfId="0" applyFont="1" applyFill="1" applyBorder="1" applyAlignment="1">
      <alignment horizontal="center" vertical="center" wrapText="1"/>
    </xf>
    <xf numFmtId="49" fontId="36" fillId="34" borderId="19" xfId="0" applyNumberFormat="1" applyFont="1" applyFill="1" applyBorder="1" applyAlignment="1">
      <alignment horizontal="center" vertical="center"/>
    </xf>
    <xf numFmtId="49" fontId="36" fillId="34" borderId="20" xfId="0" applyNumberFormat="1" applyFont="1" applyFill="1" applyBorder="1" applyAlignment="1">
      <alignment horizontal="center" vertical="center"/>
    </xf>
    <xf numFmtId="0" fontId="7" fillId="37" borderId="25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0" fontId="14" fillId="37" borderId="14" xfId="0" applyFont="1" applyFill="1" applyBorder="1" applyAlignment="1">
      <alignment horizontal="center" vertical="center" wrapText="1"/>
    </xf>
    <xf numFmtId="0" fontId="14" fillId="37" borderId="15" xfId="0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2" xfId="44" xr:uid="{00000000-0005-0000-0000-000026000000}"/>
    <cellStyle name="Normal 3" xfId="42" xr:uid="{00000000-0005-0000-0000-000027000000}"/>
    <cellStyle name="Note 2" xfId="43" xr:uid="{00000000-0005-0000-0000-000028000000}"/>
    <cellStyle name="Nötr" xfId="9" builtinId="28" customBuiltin="1"/>
    <cellStyle name="Toplam" xfId="17" builtinId="25" customBuiltin="1"/>
    <cellStyle name="Uyarı Metni" xfId="15" builtinId="11" customBuiltin="1"/>
    <cellStyle name="Virgül" xfId="1" builtinId="3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46293</xdr:colOff>
      <xdr:row>0</xdr:row>
      <xdr:rowOff>119978</xdr:rowOff>
    </xdr:from>
    <xdr:to>
      <xdr:col>1</xdr:col>
      <xdr:colOff>1894143</xdr:colOff>
      <xdr:row>1</xdr:row>
      <xdr:rowOff>478118</xdr:rowOff>
    </xdr:to>
    <xdr:pic>
      <xdr:nvPicPr>
        <xdr:cNvPr id="1149" name="Picture 1" descr="itkib_A4_logo_tek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3" y="119978"/>
          <a:ext cx="2511771" cy="901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1" descr="itkib_A4_logo_tek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2" descr="itkib_A4_logo_tek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6" name="Picture 5" descr="itkib_A4_logo_tek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7" name="Picture 1" descr="itkib_A4_logo_tek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8" name="Picture 1" descr="itkib_A4_logo_tek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9" name="Picture 1" descr="itkib_A4_logo_tek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zoomScale="90" zoomScaleNormal="90" workbookViewId="0">
      <selection activeCell="C58" sqref="C58"/>
    </sheetView>
  </sheetViews>
  <sheetFormatPr defaultColWidth="9.125" defaultRowHeight="13.55" x14ac:dyDescent="0.2"/>
  <cols>
    <col min="1" max="1" width="9.125" style="24"/>
    <col min="2" max="2" width="36" style="24" customWidth="1"/>
    <col min="3" max="3" width="18" style="39" bestFit="1" customWidth="1"/>
    <col min="4" max="4" width="18" style="40" bestFit="1" customWidth="1"/>
    <col min="5" max="5" width="11.375" style="39" customWidth="1"/>
    <col min="6" max="6" width="21.75" style="24" customWidth="1"/>
    <col min="7" max="7" width="11.75" style="36" customWidth="1"/>
    <col min="8" max="8" width="21.75" style="24" customWidth="1"/>
    <col min="9" max="9" width="11.75" style="24" customWidth="1"/>
    <col min="10" max="10" width="11.625" style="38" customWidth="1"/>
    <col min="11" max="11" width="10.75" style="24" customWidth="1"/>
    <col min="12" max="12" width="14" style="84" customWidth="1"/>
    <col min="13" max="16" width="15.375" style="85" customWidth="1"/>
    <col min="17" max="16384" width="9.125" style="24"/>
  </cols>
  <sheetData>
    <row r="1" spans="1:16" ht="42.8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6" ht="41.2" customHeight="1" x14ac:dyDescent="0.2">
      <c r="A2" s="78"/>
      <c r="B2" s="103" t="s">
        <v>38</v>
      </c>
      <c r="C2" s="103"/>
      <c r="D2" s="103"/>
      <c r="E2" s="103"/>
      <c r="F2" s="103"/>
      <c r="G2" s="103"/>
      <c r="H2" s="103"/>
      <c r="I2" s="103"/>
      <c r="J2" s="104"/>
    </row>
    <row r="3" spans="1:16" s="26" customFormat="1" ht="45.45" customHeight="1" x14ac:dyDescent="0.2">
      <c r="A3" s="109" t="s">
        <v>8</v>
      </c>
      <c r="B3" s="110"/>
      <c r="C3" s="42" t="s">
        <v>37</v>
      </c>
      <c r="D3" s="42" t="s">
        <v>39</v>
      </c>
      <c r="E3" s="9" t="s">
        <v>0</v>
      </c>
      <c r="F3" s="42" t="s">
        <v>40</v>
      </c>
      <c r="G3" s="9" t="s">
        <v>13</v>
      </c>
      <c r="H3" s="42" t="s">
        <v>41</v>
      </c>
      <c r="I3" s="9" t="s">
        <v>13</v>
      </c>
      <c r="J3" s="10" t="s">
        <v>9</v>
      </c>
      <c r="L3" s="84"/>
      <c r="M3" s="85"/>
      <c r="N3" s="85"/>
      <c r="O3" s="85"/>
      <c r="P3" s="85"/>
    </row>
    <row r="4" spans="1:16" s="28" customFormat="1" ht="20.149999999999999" customHeight="1" x14ac:dyDescent="0.2">
      <c r="A4" s="47">
        <v>1</v>
      </c>
      <c r="B4" s="48" t="s">
        <v>42</v>
      </c>
      <c r="C4" s="49">
        <v>19551.181339999999</v>
      </c>
      <c r="D4" s="49">
        <v>16449.616419999998</v>
      </c>
      <c r="E4" s="50">
        <f t="shared" ref="E4:E56" si="0">(D4-C4)/C4*100</f>
        <v>-15.863823602589536</v>
      </c>
      <c r="F4" s="49">
        <v>32384.595249999998</v>
      </c>
      <c r="G4" s="50">
        <f>(F4*100)/$F$59</f>
        <v>12.307751567184948</v>
      </c>
      <c r="H4" s="49">
        <v>27375.505710000001</v>
      </c>
      <c r="I4" s="51">
        <f>(H4*100)/$H$59</f>
        <v>9.5797688115048167</v>
      </c>
      <c r="J4" s="52">
        <f t="shared" ref="J4:J32" si="1">(H4-F4)/F4*100</f>
        <v>-15.467507008598472</v>
      </c>
      <c r="K4" s="27"/>
      <c r="L4" s="86"/>
      <c r="M4" s="87"/>
      <c r="N4" s="87"/>
      <c r="O4" s="87"/>
      <c r="P4" s="87"/>
    </row>
    <row r="5" spans="1:16" s="28" customFormat="1" ht="20.149999999999999" customHeight="1" x14ac:dyDescent="0.2">
      <c r="A5" s="21">
        <v>2</v>
      </c>
      <c r="B5" s="11" t="s">
        <v>43</v>
      </c>
      <c r="C5" s="12">
        <v>9574.0932100000009</v>
      </c>
      <c r="D5" s="12">
        <v>10434.539769999999</v>
      </c>
      <c r="E5" s="13">
        <f>(D5-C5)/C5*100</f>
        <v>8.9872381762616911</v>
      </c>
      <c r="F5" s="12">
        <v>17920.138999999999</v>
      </c>
      <c r="G5" s="13">
        <f>(F5*100)/$F$59</f>
        <v>6.8105411588067346</v>
      </c>
      <c r="H5" s="12">
        <v>23540.315480000001</v>
      </c>
      <c r="I5" s="14">
        <f t="shared" ref="I5:I14" si="2">(H5*100)/$H$59</f>
        <v>8.2376845358480875</v>
      </c>
      <c r="J5" s="15">
        <f t="shared" si="1"/>
        <v>31.362348696067606</v>
      </c>
      <c r="K5" s="27"/>
      <c r="L5" s="86"/>
      <c r="M5" s="87"/>
      <c r="N5" s="87"/>
      <c r="O5" s="87"/>
      <c r="P5" s="87"/>
    </row>
    <row r="6" spans="1:16" s="28" customFormat="1" ht="20.149999999999999" customHeight="1" x14ac:dyDescent="0.2">
      <c r="A6" s="53">
        <v>3</v>
      </c>
      <c r="B6" s="48" t="s">
        <v>15</v>
      </c>
      <c r="C6" s="49">
        <v>9708.2076199999992</v>
      </c>
      <c r="D6" s="49">
        <v>10153.497800000001</v>
      </c>
      <c r="E6" s="50">
        <f t="shared" si="0"/>
        <v>4.5867393594122765</v>
      </c>
      <c r="F6" s="49">
        <v>19799.915379999999</v>
      </c>
      <c r="G6" s="50">
        <f t="shared" ref="G6:G39" si="3">(F6*100)/$F$59</f>
        <v>7.5249493676572765</v>
      </c>
      <c r="H6" s="49">
        <v>21635.1338</v>
      </c>
      <c r="I6" s="51">
        <f t="shared" si="2"/>
        <v>7.5709863483641069</v>
      </c>
      <c r="J6" s="52">
        <f t="shared" si="1"/>
        <v>9.2688195114902623</v>
      </c>
      <c r="K6" s="27"/>
      <c r="L6" s="86"/>
      <c r="M6" s="87"/>
      <c r="N6" s="87"/>
      <c r="O6" s="87"/>
      <c r="P6" s="87"/>
    </row>
    <row r="7" spans="1:16" s="28" customFormat="1" ht="20.149999999999999" customHeight="1" x14ac:dyDescent="0.2">
      <c r="A7" s="21">
        <v>4</v>
      </c>
      <c r="B7" s="11" t="s">
        <v>16</v>
      </c>
      <c r="C7" s="12">
        <v>8244.2386700000006</v>
      </c>
      <c r="D7" s="12">
        <v>8262.7385300000005</v>
      </c>
      <c r="E7" s="13">
        <f t="shared" si="0"/>
        <v>0.22439743365653794</v>
      </c>
      <c r="F7" s="12">
        <v>14202.27801</v>
      </c>
      <c r="G7" s="13">
        <f t="shared" si="3"/>
        <v>5.3975696804539748</v>
      </c>
      <c r="H7" s="12">
        <v>14369.732880000001</v>
      </c>
      <c r="I7" s="14">
        <f t="shared" si="2"/>
        <v>5.0285361056615638</v>
      </c>
      <c r="J7" s="15">
        <f t="shared" si="1"/>
        <v>1.179070497578588</v>
      </c>
      <c r="K7" s="30"/>
      <c r="L7" s="86"/>
      <c r="M7" s="87"/>
      <c r="N7" s="87"/>
      <c r="O7" s="87"/>
      <c r="P7" s="87"/>
    </row>
    <row r="8" spans="1:16" s="28" customFormat="1" ht="20.149999999999999" customHeight="1" x14ac:dyDescent="0.2">
      <c r="A8" s="53">
        <v>5</v>
      </c>
      <c r="B8" s="48" t="s">
        <v>17</v>
      </c>
      <c r="C8" s="49">
        <v>4994.1317099999997</v>
      </c>
      <c r="D8" s="49">
        <v>6408.65643</v>
      </c>
      <c r="E8" s="50">
        <f>(D8-C8)/C8*100</f>
        <v>28.32373678026206</v>
      </c>
      <c r="F8" s="49">
        <v>9808.4899000000005</v>
      </c>
      <c r="G8" s="50">
        <f>(F8*100)/$F$59</f>
        <v>3.7277123893787967</v>
      </c>
      <c r="H8" s="49">
        <v>13668.98098</v>
      </c>
      <c r="I8" s="51">
        <f t="shared" si="2"/>
        <v>4.7833153865509557</v>
      </c>
      <c r="J8" s="52">
        <f t="shared" si="1"/>
        <v>39.358669064847582</v>
      </c>
      <c r="L8" s="86"/>
      <c r="M8" s="87"/>
      <c r="N8" s="87"/>
      <c r="O8" s="87"/>
      <c r="P8" s="87"/>
    </row>
    <row r="9" spans="1:16" s="28" customFormat="1" ht="20.149999999999999" customHeight="1" x14ac:dyDescent="0.2">
      <c r="A9" s="21">
        <v>6</v>
      </c>
      <c r="B9" s="11" t="s">
        <v>44</v>
      </c>
      <c r="C9" s="12">
        <v>5503.3798200000001</v>
      </c>
      <c r="D9" s="12">
        <v>6248.0655800000004</v>
      </c>
      <c r="E9" s="13">
        <f t="shared" si="0"/>
        <v>13.531425857501514</v>
      </c>
      <c r="F9" s="12">
        <v>8917.8196500000013</v>
      </c>
      <c r="G9" s="13">
        <f t="shared" si="3"/>
        <v>3.3892135419898519</v>
      </c>
      <c r="H9" s="12">
        <v>10137.65963</v>
      </c>
      <c r="I9" s="14">
        <f>(H9*100)/$H$59</f>
        <v>3.5475668129721449</v>
      </c>
      <c r="J9" s="15">
        <f>(H9-F9)/F9*100</f>
        <v>13.678679631068775</v>
      </c>
      <c r="L9" s="86"/>
      <c r="M9" s="87"/>
      <c r="N9" s="87"/>
      <c r="O9" s="87"/>
      <c r="P9" s="87"/>
    </row>
    <row r="10" spans="1:16" s="28" customFormat="1" ht="20.149999999999999" customHeight="1" x14ac:dyDescent="0.2">
      <c r="A10" s="53">
        <v>7</v>
      </c>
      <c r="B10" s="48" t="s">
        <v>18</v>
      </c>
      <c r="C10" s="49">
        <v>4632.3638799999999</v>
      </c>
      <c r="D10" s="49">
        <v>4055.0318600000001</v>
      </c>
      <c r="E10" s="50">
        <f t="shared" si="0"/>
        <v>-12.463011001631415</v>
      </c>
      <c r="F10" s="49">
        <v>9946.7559099999999</v>
      </c>
      <c r="G10" s="50">
        <f t="shared" si="3"/>
        <v>3.7802603273143776</v>
      </c>
      <c r="H10" s="49">
        <v>9645.0283600000002</v>
      </c>
      <c r="I10" s="51">
        <f t="shared" si="2"/>
        <v>3.3751757080949809</v>
      </c>
      <c r="J10" s="52">
        <f t="shared" si="1"/>
        <v>-3.0334267044459891</v>
      </c>
      <c r="L10" s="86"/>
      <c r="M10" s="87"/>
      <c r="N10" s="87"/>
      <c r="O10" s="87"/>
      <c r="P10" s="87"/>
    </row>
    <row r="11" spans="1:16" s="28" customFormat="1" ht="20.149999999999999" customHeight="1" x14ac:dyDescent="0.2">
      <c r="A11" s="21">
        <v>8</v>
      </c>
      <c r="B11" s="11" t="s">
        <v>46</v>
      </c>
      <c r="C11" s="12">
        <v>4982.6374900000001</v>
      </c>
      <c r="D11" s="12">
        <v>4733.8570899999995</v>
      </c>
      <c r="E11" s="13">
        <f t="shared" si="0"/>
        <v>-4.9929460150230707</v>
      </c>
      <c r="F11" s="12">
        <v>8833.7217000000001</v>
      </c>
      <c r="G11" s="13">
        <f t="shared" si="3"/>
        <v>3.357252152078408</v>
      </c>
      <c r="H11" s="12">
        <v>9492.3113000000012</v>
      </c>
      <c r="I11" s="14">
        <f t="shared" si="2"/>
        <v>3.3217339874608198</v>
      </c>
      <c r="J11" s="15">
        <f t="shared" si="1"/>
        <v>7.455403536201521</v>
      </c>
      <c r="L11" s="86"/>
      <c r="M11" s="87"/>
      <c r="N11" s="87"/>
      <c r="O11" s="87"/>
      <c r="P11" s="92"/>
    </row>
    <row r="12" spans="1:16" s="28" customFormat="1" ht="20.149999999999999" customHeight="1" x14ac:dyDescent="0.2">
      <c r="A12" s="53">
        <v>9</v>
      </c>
      <c r="B12" s="48" t="s">
        <v>45</v>
      </c>
      <c r="C12" s="49">
        <v>4619.3420700000006</v>
      </c>
      <c r="D12" s="49">
        <v>4004.5496200000002</v>
      </c>
      <c r="E12" s="50">
        <f t="shared" si="0"/>
        <v>-13.309091223027792</v>
      </c>
      <c r="F12" s="49">
        <v>8289.9891700000007</v>
      </c>
      <c r="G12" s="50">
        <f t="shared" si="3"/>
        <v>3.1506068367185711</v>
      </c>
      <c r="H12" s="49">
        <v>7800.0866500000002</v>
      </c>
      <c r="I12" s="51">
        <f>(H12*100)/$H$59</f>
        <v>2.7295578612602398</v>
      </c>
      <c r="J12" s="52">
        <f t="shared" si="1"/>
        <v>-5.9095676719683885</v>
      </c>
      <c r="L12" s="86"/>
      <c r="M12" s="87"/>
      <c r="N12" s="87"/>
      <c r="O12" s="87"/>
      <c r="P12" s="87"/>
    </row>
    <row r="13" spans="1:16" s="28" customFormat="1" ht="20.149999999999999" customHeight="1" thickBot="1" x14ac:dyDescent="0.25">
      <c r="A13" s="22">
        <v>10</v>
      </c>
      <c r="B13" s="16" t="s">
        <v>19</v>
      </c>
      <c r="C13" s="17">
        <v>3620.5047100000002</v>
      </c>
      <c r="D13" s="17">
        <v>4451.6155799999997</v>
      </c>
      <c r="E13" s="18">
        <f t="shared" si="0"/>
        <v>22.955663272704303</v>
      </c>
      <c r="F13" s="17">
        <v>6738.4030899999998</v>
      </c>
      <c r="G13" s="18">
        <f t="shared" si="3"/>
        <v>2.5609272109482792</v>
      </c>
      <c r="H13" s="17">
        <v>7711.8432599999996</v>
      </c>
      <c r="I13" s="19">
        <f t="shared" si="2"/>
        <v>2.6986780198319713</v>
      </c>
      <c r="J13" s="20">
        <f t="shared" si="1"/>
        <v>14.446155223996845</v>
      </c>
      <c r="L13" s="86"/>
      <c r="M13" s="87"/>
      <c r="N13" s="87"/>
      <c r="O13" s="87"/>
      <c r="P13" s="87"/>
    </row>
    <row r="14" spans="1:16" s="28" customFormat="1" ht="24.95" customHeight="1" x14ac:dyDescent="0.2">
      <c r="A14" s="96" t="s">
        <v>4</v>
      </c>
      <c r="B14" s="97"/>
      <c r="C14" s="66">
        <f>SUM(C4:C13)</f>
        <v>75430.080519999989</v>
      </c>
      <c r="D14" s="66">
        <f>SUM(D4:D13)</f>
        <v>75202.168680000017</v>
      </c>
      <c r="E14" s="67">
        <f>(D14-C14)/C14*100</f>
        <v>-0.30214980340574027</v>
      </c>
      <c r="F14" s="66">
        <f>SUM(F4:F13)</f>
        <v>136842.10705999998</v>
      </c>
      <c r="G14" s="68">
        <f t="shared" si="3"/>
        <v>52.00678423253121</v>
      </c>
      <c r="H14" s="66">
        <f>SUM(H4:H13)</f>
        <v>145376.59804999997</v>
      </c>
      <c r="I14" s="68">
        <f t="shared" si="2"/>
        <v>50.873003577549682</v>
      </c>
      <c r="J14" s="69">
        <f t="shared" si="1"/>
        <v>6.236743333875987</v>
      </c>
      <c r="L14" s="86"/>
      <c r="M14" s="87"/>
      <c r="N14" s="87"/>
      <c r="O14" s="87"/>
      <c r="P14" s="87"/>
    </row>
    <row r="15" spans="1:16" s="28" customFormat="1" ht="20.149999999999999" customHeight="1" x14ac:dyDescent="0.2">
      <c r="A15" s="53">
        <v>11</v>
      </c>
      <c r="B15" s="48" t="s">
        <v>47</v>
      </c>
      <c r="C15" s="49">
        <v>4384.1883499999994</v>
      </c>
      <c r="D15" s="49">
        <v>4352.3603899999998</v>
      </c>
      <c r="E15" s="50">
        <f t="shared" si="0"/>
        <v>-0.72597154727623925</v>
      </c>
      <c r="F15" s="49">
        <v>5972.4748200000004</v>
      </c>
      <c r="G15" s="50">
        <f t="shared" si="3"/>
        <v>2.269836499680435</v>
      </c>
      <c r="H15" s="49">
        <v>7371.2664000000004</v>
      </c>
      <c r="I15" s="51">
        <f t="shared" ref="I15:I39" si="4">(H15*100)/$H$59</f>
        <v>2.5794967482269531</v>
      </c>
      <c r="J15" s="52">
        <f t="shared" si="1"/>
        <v>23.420635869671191</v>
      </c>
      <c r="L15" s="86"/>
      <c r="M15" s="87"/>
      <c r="N15" s="87"/>
      <c r="O15" s="87"/>
      <c r="P15" s="87"/>
    </row>
    <row r="16" spans="1:16" s="28" customFormat="1" ht="20.149999999999999" customHeight="1" x14ac:dyDescent="0.2">
      <c r="A16" s="21">
        <v>12</v>
      </c>
      <c r="B16" s="11" t="s">
        <v>51</v>
      </c>
      <c r="C16" s="12">
        <v>2257.8885399999999</v>
      </c>
      <c r="D16" s="12">
        <v>3327.5169100000003</v>
      </c>
      <c r="E16" s="13">
        <f t="shared" si="0"/>
        <v>47.372948267853843</v>
      </c>
      <c r="F16" s="12">
        <v>4969.7772100000002</v>
      </c>
      <c r="G16" s="13">
        <f t="shared" si="3"/>
        <v>1.888761702060721</v>
      </c>
      <c r="H16" s="12">
        <v>7218.8923099999993</v>
      </c>
      <c r="I16" s="14">
        <f t="shared" si="4"/>
        <v>2.5261750463184391</v>
      </c>
      <c r="J16" s="15">
        <f t="shared" si="1"/>
        <v>45.255853632118829</v>
      </c>
      <c r="L16" s="86"/>
      <c r="M16" s="87"/>
      <c r="N16" s="87"/>
      <c r="O16" s="87"/>
      <c r="P16" s="87"/>
    </row>
    <row r="17" spans="1:16" s="28" customFormat="1" ht="20.149999999999999" customHeight="1" x14ac:dyDescent="0.2">
      <c r="A17" s="53">
        <v>13</v>
      </c>
      <c r="B17" s="48" t="s">
        <v>23</v>
      </c>
      <c r="C17" s="49">
        <v>2300.35509</v>
      </c>
      <c r="D17" s="49">
        <v>2734.8080099999997</v>
      </c>
      <c r="E17" s="50">
        <f t="shared" si="0"/>
        <v>18.886341586506965</v>
      </c>
      <c r="F17" s="49">
        <v>4234.4065099999998</v>
      </c>
      <c r="G17" s="50">
        <f t="shared" si="3"/>
        <v>1.6092843821955947</v>
      </c>
      <c r="H17" s="49">
        <v>5675.0373399999999</v>
      </c>
      <c r="I17" s="51">
        <f t="shared" si="4"/>
        <v>1.985919321081183</v>
      </c>
      <c r="J17" s="52">
        <f t="shared" si="1"/>
        <v>34.022024729978043</v>
      </c>
      <c r="L17" s="86"/>
      <c r="M17" s="87"/>
      <c r="N17" s="87"/>
      <c r="O17" s="87"/>
      <c r="P17" s="87"/>
    </row>
    <row r="18" spans="1:16" s="28" customFormat="1" ht="20.149999999999999" customHeight="1" x14ac:dyDescent="0.2">
      <c r="A18" s="21">
        <v>14</v>
      </c>
      <c r="B18" s="11" t="s">
        <v>21</v>
      </c>
      <c r="C18" s="12">
        <v>2930.4242100000001</v>
      </c>
      <c r="D18" s="12">
        <v>2990.7809200000002</v>
      </c>
      <c r="E18" s="13">
        <f t="shared" si="0"/>
        <v>2.0596577722103935</v>
      </c>
      <c r="F18" s="12">
        <v>4937.5302699999993</v>
      </c>
      <c r="G18" s="13">
        <f t="shared" si="3"/>
        <v>1.8765062663123946</v>
      </c>
      <c r="H18" s="12">
        <v>5063.3577400000004</v>
      </c>
      <c r="I18" s="14">
        <f t="shared" si="4"/>
        <v>1.7718685116901725</v>
      </c>
      <c r="J18" s="15">
        <f t="shared" si="1"/>
        <v>2.5483888324597777</v>
      </c>
      <c r="L18" s="86"/>
      <c r="M18" s="87"/>
      <c r="N18" s="87"/>
      <c r="O18" s="87"/>
      <c r="P18" s="87"/>
    </row>
    <row r="19" spans="1:16" s="28" customFormat="1" ht="20.149999999999999" customHeight="1" x14ac:dyDescent="0.2">
      <c r="A19" s="53">
        <v>15</v>
      </c>
      <c r="B19" s="48" t="s">
        <v>48</v>
      </c>
      <c r="C19" s="49">
        <v>1404.8315</v>
      </c>
      <c r="D19" s="49">
        <v>2810.3284900000003</v>
      </c>
      <c r="E19" s="50">
        <f t="shared" si="0"/>
        <v>100.04737151750942</v>
      </c>
      <c r="F19" s="49">
        <v>3536.54846</v>
      </c>
      <c r="G19" s="50">
        <f t="shared" si="3"/>
        <v>1.3440637289110635</v>
      </c>
      <c r="H19" s="49">
        <v>4965.2618499999999</v>
      </c>
      <c r="I19" s="51">
        <f t="shared" si="4"/>
        <v>1.7375408920467648</v>
      </c>
      <c r="J19" s="52">
        <f t="shared" si="1"/>
        <v>40.398524328435187</v>
      </c>
      <c r="L19" s="86"/>
      <c r="M19" s="87"/>
      <c r="N19" s="87"/>
      <c r="O19" s="87"/>
      <c r="P19" s="87"/>
    </row>
    <row r="20" spans="1:16" s="28" customFormat="1" ht="20.149999999999999" customHeight="1" x14ac:dyDescent="0.2">
      <c r="A20" s="21">
        <v>16</v>
      </c>
      <c r="B20" s="11" t="s">
        <v>20</v>
      </c>
      <c r="C20" s="12">
        <v>3781.4984300000001</v>
      </c>
      <c r="D20" s="12">
        <v>2759.5140099999999</v>
      </c>
      <c r="E20" s="13">
        <f t="shared" si="0"/>
        <v>-27.025911524707418</v>
      </c>
      <c r="F20" s="12">
        <v>7095.4459900000002</v>
      </c>
      <c r="G20" s="13">
        <f t="shared" si="3"/>
        <v>2.6966212123123157</v>
      </c>
      <c r="H20" s="12">
        <v>4788.1536799999994</v>
      </c>
      <c r="I20" s="14">
        <f t="shared" si="4"/>
        <v>1.6755637603290146</v>
      </c>
      <c r="J20" s="15">
        <f t="shared" si="1"/>
        <v>-32.517932110987722</v>
      </c>
      <c r="L20" s="86"/>
      <c r="M20" s="87"/>
      <c r="N20" s="87"/>
      <c r="O20" s="87"/>
      <c r="P20" s="87"/>
    </row>
    <row r="21" spans="1:16" s="28" customFormat="1" ht="20.149999999999999" customHeight="1" x14ac:dyDescent="0.2">
      <c r="A21" s="53">
        <v>17</v>
      </c>
      <c r="B21" s="48" t="s">
        <v>49</v>
      </c>
      <c r="C21" s="49">
        <v>1052.9809700000001</v>
      </c>
      <c r="D21" s="49">
        <v>2314.39653</v>
      </c>
      <c r="E21" s="50">
        <f t="shared" si="0"/>
        <v>119.79471575825342</v>
      </c>
      <c r="F21" s="49">
        <v>2102.0777799999996</v>
      </c>
      <c r="G21" s="50">
        <f t="shared" si="3"/>
        <v>0.79889376079633578</v>
      </c>
      <c r="H21" s="49">
        <v>4523.12817</v>
      </c>
      <c r="I21" s="51">
        <f t="shared" si="4"/>
        <v>1.5828208849335208</v>
      </c>
      <c r="J21" s="52">
        <f t="shared" si="1"/>
        <v>115.17415830350485</v>
      </c>
      <c r="L21" s="86"/>
      <c r="M21" s="87"/>
      <c r="N21" s="87"/>
      <c r="O21" s="87"/>
      <c r="P21" s="87"/>
    </row>
    <row r="22" spans="1:16" s="28" customFormat="1" ht="20.149999999999999" customHeight="1" x14ac:dyDescent="0.2">
      <c r="A22" s="21">
        <v>18</v>
      </c>
      <c r="B22" s="11" t="s">
        <v>24</v>
      </c>
      <c r="C22" s="12">
        <v>1968.3805300000001</v>
      </c>
      <c r="D22" s="12">
        <v>2109.2382299999999</v>
      </c>
      <c r="E22" s="13">
        <f t="shared" si="0"/>
        <v>7.1560197763183409</v>
      </c>
      <c r="F22" s="12">
        <v>2891.1983399999999</v>
      </c>
      <c r="G22" s="13">
        <f t="shared" si="3"/>
        <v>1.0987986919545494</v>
      </c>
      <c r="H22" s="12">
        <v>3762.0446899999997</v>
      </c>
      <c r="I22" s="14">
        <f t="shared" si="4"/>
        <v>1.3164877672226682</v>
      </c>
      <c r="J22" s="15">
        <f t="shared" si="1"/>
        <v>30.120602172177502</v>
      </c>
      <c r="L22" s="86"/>
      <c r="M22" s="87"/>
      <c r="N22" s="87"/>
      <c r="O22" s="87"/>
      <c r="P22" s="87"/>
    </row>
    <row r="23" spans="1:16" s="28" customFormat="1" ht="20.149999999999999" customHeight="1" x14ac:dyDescent="0.2">
      <c r="A23" s="53">
        <v>19</v>
      </c>
      <c r="B23" s="48" t="s">
        <v>27</v>
      </c>
      <c r="C23" s="49">
        <v>1401.1453300000001</v>
      </c>
      <c r="D23" s="49">
        <v>2850.9453599999997</v>
      </c>
      <c r="E23" s="50">
        <f t="shared" si="0"/>
        <v>103.47249489101888</v>
      </c>
      <c r="F23" s="49">
        <v>2508.0421000000001</v>
      </c>
      <c r="G23" s="50">
        <f t="shared" si="3"/>
        <v>0.95318032689758037</v>
      </c>
      <c r="H23" s="49">
        <v>3707.4638100000002</v>
      </c>
      <c r="I23" s="51">
        <f t="shared" si="4"/>
        <v>1.2973877652914714</v>
      </c>
      <c r="J23" s="52">
        <f t="shared" si="1"/>
        <v>47.823029366213589</v>
      </c>
      <c r="L23" s="86"/>
      <c r="M23" s="87"/>
      <c r="N23" s="87"/>
      <c r="O23" s="87"/>
      <c r="P23" s="87"/>
    </row>
    <row r="24" spans="1:16" s="28" customFormat="1" ht="20.149999999999999" customHeight="1" thickBot="1" x14ac:dyDescent="0.25">
      <c r="A24" s="21">
        <v>20</v>
      </c>
      <c r="B24" s="11" t="s">
        <v>50</v>
      </c>
      <c r="C24" s="12">
        <v>2033.28925</v>
      </c>
      <c r="D24" s="12">
        <v>2672.4298199999998</v>
      </c>
      <c r="E24" s="13">
        <f t="shared" si="0"/>
        <v>31.433824282501853</v>
      </c>
      <c r="F24" s="12">
        <v>3382.35086</v>
      </c>
      <c r="G24" s="13">
        <f t="shared" si="3"/>
        <v>1.2854609970132129</v>
      </c>
      <c r="H24" s="12">
        <v>3612.2790099999997</v>
      </c>
      <c r="I24" s="14">
        <f t="shared" si="4"/>
        <v>1.2640788508177476</v>
      </c>
      <c r="J24" s="15">
        <f t="shared" si="1"/>
        <v>6.7978799218954986</v>
      </c>
      <c r="L24" s="86"/>
      <c r="M24" s="87"/>
      <c r="N24" s="87"/>
      <c r="O24" s="87"/>
      <c r="P24" s="87"/>
    </row>
    <row r="25" spans="1:16" s="28" customFormat="1" ht="24.95" customHeight="1" x14ac:dyDescent="0.2">
      <c r="A25" s="96" t="s">
        <v>5</v>
      </c>
      <c r="B25" s="97"/>
      <c r="C25" s="66">
        <f>SUM(C14:C24)</f>
        <v>98945.062719999987</v>
      </c>
      <c r="D25" s="66">
        <f>SUM(D14:D24)</f>
        <v>104124.48735000002</v>
      </c>
      <c r="E25" s="67">
        <f t="shared" si="0"/>
        <v>5.234646871321968</v>
      </c>
      <c r="F25" s="66">
        <f>SUM(F14:F24)</f>
        <v>178471.95939999996</v>
      </c>
      <c r="G25" s="68">
        <f t="shared" si="3"/>
        <v>67.828191800665408</v>
      </c>
      <c r="H25" s="66">
        <f>SUM(H14:H24)</f>
        <v>196063.48304999998</v>
      </c>
      <c r="I25" s="68">
        <f t="shared" si="4"/>
        <v>68.610343125507626</v>
      </c>
      <c r="J25" s="69">
        <f>(H25-F25)/F25*100</f>
        <v>9.8567437199325223</v>
      </c>
      <c r="L25" s="86"/>
      <c r="M25" s="87"/>
      <c r="N25" s="87"/>
      <c r="O25" s="87"/>
      <c r="P25" s="87"/>
    </row>
    <row r="26" spans="1:16" s="28" customFormat="1" ht="20.149999999999999" customHeight="1" x14ac:dyDescent="0.2">
      <c r="A26" s="53">
        <v>21</v>
      </c>
      <c r="B26" s="48" t="s">
        <v>22</v>
      </c>
      <c r="C26" s="49">
        <v>1997.1184699999999</v>
      </c>
      <c r="D26" s="49">
        <v>2262.2066600000003</v>
      </c>
      <c r="E26" s="50">
        <f t="shared" si="0"/>
        <v>13.273533542554459</v>
      </c>
      <c r="F26" s="49">
        <v>3957.6270600000003</v>
      </c>
      <c r="G26" s="50">
        <f t="shared" si="3"/>
        <v>1.5040944706588097</v>
      </c>
      <c r="H26" s="49">
        <v>3567.9967900000001</v>
      </c>
      <c r="I26" s="51">
        <f t="shared" si="4"/>
        <v>1.2485827560769214</v>
      </c>
      <c r="J26" s="52">
        <f t="shared" si="1"/>
        <v>-9.8450476533784386</v>
      </c>
      <c r="L26" s="86"/>
      <c r="M26" s="87"/>
      <c r="N26" s="87"/>
      <c r="O26" s="87"/>
      <c r="P26" s="87"/>
    </row>
    <row r="27" spans="1:16" s="28" customFormat="1" ht="20.149999999999999" customHeight="1" x14ac:dyDescent="0.2">
      <c r="A27" s="21">
        <v>22</v>
      </c>
      <c r="B27" s="11" t="s">
        <v>25</v>
      </c>
      <c r="C27" s="12">
        <v>1913.6085800000001</v>
      </c>
      <c r="D27" s="12">
        <v>2453.93595</v>
      </c>
      <c r="E27" s="13">
        <f t="shared" si="0"/>
        <v>28.236044489307211</v>
      </c>
      <c r="F27" s="12">
        <v>2706.5234100000002</v>
      </c>
      <c r="G27" s="13">
        <f t="shared" si="3"/>
        <v>1.0286130638316453</v>
      </c>
      <c r="H27" s="12">
        <v>3543.0327000000002</v>
      </c>
      <c r="I27" s="14">
        <f t="shared" si="4"/>
        <v>1.2398468366998325</v>
      </c>
      <c r="J27" s="15">
        <f t="shared" si="1"/>
        <v>30.907151473705518</v>
      </c>
      <c r="L27" s="86"/>
      <c r="M27" s="87"/>
      <c r="N27" s="87"/>
      <c r="O27" s="87"/>
      <c r="P27" s="87"/>
    </row>
    <row r="28" spans="1:16" s="28" customFormat="1" ht="20.149999999999999" customHeight="1" x14ac:dyDescent="0.2">
      <c r="A28" s="53">
        <v>23</v>
      </c>
      <c r="B28" s="48" t="s">
        <v>52</v>
      </c>
      <c r="C28" s="49">
        <v>3196.2483199999997</v>
      </c>
      <c r="D28" s="49">
        <v>1821.83314</v>
      </c>
      <c r="E28" s="50">
        <f t="shared" si="0"/>
        <v>-43.00088861681435</v>
      </c>
      <c r="F28" s="49">
        <v>4972.43541</v>
      </c>
      <c r="G28" s="50">
        <f t="shared" si="3"/>
        <v>1.8897719498332599</v>
      </c>
      <c r="H28" s="49">
        <v>3363.3418099999999</v>
      </c>
      <c r="I28" s="51">
        <f>(H28*100)/$H$59</f>
        <v>1.1769659094223963</v>
      </c>
      <c r="J28" s="52">
        <f t="shared" si="1"/>
        <v>-32.360271523366059</v>
      </c>
      <c r="L28" s="86"/>
      <c r="M28" s="87"/>
      <c r="N28" s="87"/>
      <c r="O28" s="87"/>
      <c r="P28" s="87"/>
    </row>
    <row r="29" spans="1:16" s="28" customFormat="1" ht="20.149999999999999" customHeight="1" x14ac:dyDescent="0.2">
      <c r="A29" s="21">
        <v>24</v>
      </c>
      <c r="B29" s="11" t="s">
        <v>53</v>
      </c>
      <c r="C29" s="12">
        <v>1375.4491499999999</v>
      </c>
      <c r="D29" s="12">
        <v>1901.9271899999999</v>
      </c>
      <c r="E29" s="13">
        <f t="shared" si="0"/>
        <v>38.276808706450545</v>
      </c>
      <c r="F29" s="12">
        <v>1990.09175</v>
      </c>
      <c r="G29" s="13">
        <f t="shared" si="3"/>
        <v>0.75633351801438176</v>
      </c>
      <c r="H29" s="12">
        <v>3339.07861</v>
      </c>
      <c r="I29" s="14">
        <f t="shared" si="4"/>
        <v>1.168475259091053</v>
      </c>
      <c r="J29" s="15">
        <f t="shared" si="1"/>
        <v>67.785159151581837</v>
      </c>
      <c r="L29" s="86"/>
      <c r="M29" s="87"/>
      <c r="N29" s="87"/>
      <c r="O29" s="87"/>
      <c r="P29" s="87"/>
    </row>
    <row r="30" spans="1:16" s="28" customFormat="1" ht="20.149999999999999" customHeight="1" x14ac:dyDescent="0.2">
      <c r="A30" s="53">
        <v>25</v>
      </c>
      <c r="B30" s="48" t="s">
        <v>54</v>
      </c>
      <c r="C30" s="49">
        <v>1246.65012</v>
      </c>
      <c r="D30" s="49">
        <v>2207.5243799999998</v>
      </c>
      <c r="E30" s="50">
        <f t="shared" si="0"/>
        <v>77.076498416412122</v>
      </c>
      <c r="F30" s="49">
        <v>2398.0769399999999</v>
      </c>
      <c r="G30" s="50">
        <f t="shared" si="3"/>
        <v>0.91138811489438276</v>
      </c>
      <c r="H30" s="49">
        <v>3301.63058</v>
      </c>
      <c r="I30" s="51">
        <f t="shared" si="4"/>
        <v>1.1553707168902034</v>
      </c>
      <c r="J30" s="52">
        <f t="shared" si="1"/>
        <v>37.678258980297777</v>
      </c>
      <c r="L30" s="86"/>
      <c r="M30" s="87"/>
      <c r="N30" s="87"/>
      <c r="O30" s="87"/>
      <c r="P30" s="87"/>
    </row>
    <row r="31" spans="1:16" s="28" customFormat="1" ht="20.149999999999999" customHeight="1" x14ac:dyDescent="0.2">
      <c r="A31" s="21">
        <v>26</v>
      </c>
      <c r="B31" s="11" t="s">
        <v>55</v>
      </c>
      <c r="C31" s="12">
        <v>2095.1402499999999</v>
      </c>
      <c r="D31" s="12">
        <v>1796.7594299999998</v>
      </c>
      <c r="E31" s="13">
        <f t="shared" si="0"/>
        <v>-14.241567837761702</v>
      </c>
      <c r="F31" s="12">
        <v>3027.34303</v>
      </c>
      <c r="G31" s="13">
        <f t="shared" si="3"/>
        <v>1.150540423131857</v>
      </c>
      <c r="H31" s="12">
        <v>3028.9606899999999</v>
      </c>
      <c r="I31" s="14">
        <f t="shared" si="4"/>
        <v>1.0599527715294985</v>
      </c>
      <c r="J31" s="15">
        <f t="shared" si="1"/>
        <v>5.3434975289202262E-2</v>
      </c>
      <c r="L31" s="86"/>
      <c r="M31" s="87"/>
      <c r="N31" s="87"/>
      <c r="O31" s="87"/>
      <c r="P31" s="87"/>
    </row>
    <row r="32" spans="1:16" s="28" customFormat="1" ht="20.149999999999999" customHeight="1" x14ac:dyDescent="0.2">
      <c r="A32" s="53">
        <v>27</v>
      </c>
      <c r="B32" s="48" t="s">
        <v>56</v>
      </c>
      <c r="C32" s="49">
        <v>981.67399</v>
      </c>
      <c r="D32" s="49">
        <v>1337.3027500000001</v>
      </c>
      <c r="E32" s="50">
        <f t="shared" si="0"/>
        <v>36.226768114738384</v>
      </c>
      <c r="F32" s="49">
        <v>1389.71569</v>
      </c>
      <c r="G32" s="50">
        <f t="shared" si="3"/>
        <v>0.5281608533161769</v>
      </c>
      <c r="H32" s="49">
        <v>3003.2246099999998</v>
      </c>
      <c r="I32" s="51">
        <f t="shared" si="4"/>
        <v>1.0509467024133272</v>
      </c>
      <c r="J32" s="52">
        <f t="shared" si="1"/>
        <v>116.10352618239487</v>
      </c>
      <c r="L32" s="86"/>
      <c r="M32" s="87"/>
      <c r="N32" s="87"/>
      <c r="O32" s="87"/>
      <c r="P32" s="87"/>
    </row>
    <row r="33" spans="1:16" s="28" customFormat="1" ht="20.149999999999999" customHeight="1" x14ac:dyDescent="0.2">
      <c r="A33" s="21">
        <v>28</v>
      </c>
      <c r="B33" s="11" t="s">
        <v>57</v>
      </c>
      <c r="C33" s="12">
        <v>1215.80681</v>
      </c>
      <c r="D33" s="12">
        <v>1098.9103600000001</v>
      </c>
      <c r="E33" s="13">
        <f t="shared" si="0"/>
        <v>-9.6147224245272938</v>
      </c>
      <c r="F33" s="12">
        <v>2415.97156</v>
      </c>
      <c r="G33" s="13">
        <f t="shared" si="3"/>
        <v>0.91818895756815921</v>
      </c>
      <c r="H33" s="12">
        <v>2689.5158199999996</v>
      </c>
      <c r="I33" s="14">
        <f t="shared" si="4"/>
        <v>0.94116762785766983</v>
      </c>
      <c r="J33" s="15">
        <f t="shared" ref="J33:J42" si="5">(H33-F33)/F33*100</f>
        <v>11.322329473116797</v>
      </c>
      <c r="L33" s="86"/>
      <c r="M33" s="87"/>
      <c r="N33" s="87"/>
      <c r="O33" s="87"/>
      <c r="P33" s="87"/>
    </row>
    <row r="34" spans="1:16" s="28" customFormat="1" ht="20.149999999999999" customHeight="1" x14ac:dyDescent="0.2">
      <c r="A34" s="53">
        <v>29</v>
      </c>
      <c r="B34" s="48" t="s">
        <v>29</v>
      </c>
      <c r="C34" s="49">
        <v>694.97253000000001</v>
      </c>
      <c r="D34" s="49">
        <v>1345.8553200000001</v>
      </c>
      <c r="E34" s="50">
        <f t="shared" si="0"/>
        <v>93.655901766361922</v>
      </c>
      <c r="F34" s="49">
        <v>1195.1595500000001</v>
      </c>
      <c r="G34" s="50">
        <f t="shared" si="3"/>
        <v>0.45421987556100635</v>
      </c>
      <c r="H34" s="49">
        <v>2564.3945400000002</v>
      </c>
      <c r="I34" s="51">
        <f t="shared" si="4"/>
        <v>0.89738275869407647</v>
      </c>
      <c r="J34" s="52">
        <f t="shared" si="5"/>
        <v>114.56503778093897</v>
      </c>
      <c r="L34" s="86"/>
      <c r="M34" s="87"/>
      <c r="N34" s="87"/>
      <c r="O34" s="87"/>
      <c r="P34" s="87"/>
    </row>
    <row r="35" spans="1:16" s="28" customFormat="1" ht="20.149999999999999" customHeight="1" x14ac:dyDescent="0.2">
      <c r="A35" s="21">
        <v>30</v>
      </c>
      <c r="B35" s="11" t="s">
        <v>30</v>
      </c>
      <c r="C35" s="12">
        <v>937.4438100000001</v>
      </c>
      <c r="D35" s="12">
        <v>1160.9305300000001</v>
      </c>
      <c r="E35" s="13">
        <f t="shared" si="0"/>
        <v>23.840012341646371</v>
      </c>
      <c r="F35" s="12">
        <v>1921.0099599999999</v>
      </c>
      <c r="G35" s="13">
        <f t="shared" si="3"/>
        <v>0.7300790132854259</v>
      </c>
      <c r="H35" s="12">
        <v>2474.9848700000002</v>
      </c>
      <c r="I35" s="14">
        <f t="shared" si="4"/>
        <v>0.86609478990962918</v>
      </c>
      <c r="J35" s="15">
        <f t="shared" si="5"/>
        <v>28.83769066975584</v>
      </c>
      <c r="L35" s="86"/>
      <c r="M35" s="87"/>
      <c r="N35" s="87"/>
      <c r="O35" s="87"/>
      <c r="P35" s="87"/>
    </row>
    <row r="36" spans="1:16" s="28" customFormat="1" ht="20.149999999999999" customHeight="1" x14ac:dyDescent="0.2">
      <c r="A36" s="53">
        <v>31</v>
      </c>
      <c r="B36" s="48" t="s">
        <v>58</v>
      </c>
      <c r="C36" s="49">
        <v>1269.3323</v>
      </c>
      <c r="D36" s="49">
        <v>1157.9696299999998</v>
      </c>
      <c r="E36" s="50">
        <f t="shared" si="0"/>
        <v>-8.7733267324876394</v>
      </c>
      <c r="F36" s="49">
        <v>2320.8255800000002</v>
      </c>
      <c r="G36" s="50">
        <f t="shared" si="3"/>
        <v>0.88202876858273893</v>
      </c>
      <c r="H36" s="49">
        <v>2447.3682100000001</v>
      </c>
      <c r="I36" s="51">
        <f t="shared" si="4"/>
        <v>0.85643063170380307</v>
      </c>
      <c r="J36" s="52">
        <f t="shared" si="5"/>
        <v>5.4524834218692089</v>
      </c>
      <c r="L36" s="86"/>
      <c r="M36" s="87"/>
      <c r="N36" s="87"/>
      <c r="O36" s="87"/>
      <c r="P36" s="87"/>
    </row>
    <row r="37" spans="1:16" s="28" customFormat="1" ht="20.149999999999999" customHeight="1" x14ac:dyDescent="0.2">
      <c r="A37" s="21">
        <v>32</v>
      </c>
      <c r="B37" s="11" t="s">
        <v>31</v>
      </c>
      <c r="C37" s="12">
        <v>544.18408999999997</v>
      </c>
      <c r="D37" s="12">
        <v>453.56046999999995</v>
      </c>
      <c r="E37" s="13">
        <f t="shared" si="0"/>
        <v>-16.653118249010188</v>
      </c>
      <c r="F37" s="12">
        <v>1694.9628899999998</v>
      </c>
      <c r="G37" s="13">
        <f t="shared" si="3"/>
        <v>0.64416992105892779</v>
      </c>
      <c r="H37" s="12">
        <v>2336.8384599999999</v>
      </c>
      <c r="I37" s="14">
        <f t="shared" si="4"/>
        <v>0.81775191420319315</v>
      </c>
      <c r="J37" s="15">
        <f t="shared" si="5"/>
        <v>37.869594301265217</v>
      </c>
      <c r="L37" s="86"/>
      <c r="M37" s="87"/>
      <c r="N37" s="87"/>
      <c r="O37" s="87"/>
      <c r="P37" s="87"/>
    </row>
    <row r="38" spans="1:16" s="28" customFormat="1" ht="20.149999999999999" customHeight="1" x14ac:dyDescent="0.2">
      <c r="A38" s="53">
        <v>33</v>
      </c>
      <c r="B38" s="48" t="s">
        <v>34</v>
      </c>
      <c r="C38" s="49">
        <v>585.00449000000003</v>
      </c>
      <c r="D38" s="49">
        <v>1421.7241799999999</v>
      </c>
      <c r="E38" s="50">
        <f t="shared" si="0"/>
        <v>143.02790906784318</v>
      </c>
      <c r="F38" s="49">
        <v>1020.2653399999999</v>
      </c>
      <c r="G38" s="50">
        <f t="shared" si="3"/>
        <v>0.38775140588886875</v>
      </c>
      <c r="H38" s="49">
        <v>2267.0402599999998</v>
      </c>
      <c r="I38" s="51">
        <f t="shared" si="4"/>
        <v>0.79332677201431567</v>
      </c>
      <c r="J38" s="52">
        <f t="shared" si="5"/>
        <v>122.20104624940018</v>
      </c>
      <c r="L38" s="86"/>
      <c r="M38" s="87"/>
      <c r="N38" s="87"/>
      <c r="O38" s="87"/>
      <c r="P38" s="87"/>
    </row>
    <row r="39" spans="1:16" s="28" customFormat="1" ht="20.149999999999999" customHeight="1" x14ac:dyDescent="0.2">
      <c r="A39" s="21">
        <v>34</v>
      </c>
      <c r="B39" s="11" t="s">
        <v>59</v>
      </c>
      <c r="C39" s="12">
        <v>2140.5240299999996</v>
      </c>
      <c r="D39" s="12">
        <v>825.6956899999999</v>
      </c>
      <c r="E39" s="13">
        <f t="shared" si="0"/>
        <v>-61.425535129358011</v>
      </c>
      <c r="F39" s="12">
        <v>4181.4717000000001</v>
      </c>
      <c r="G39" s="13">
        <f t="shared" si="3"/>
        <v>1.5891665303062419</v>
      </c>
      <c r="H39" s="12">
        <v>2260.9459100000004</v>
      </c>
      <c r="I39" s="14">
        <f t="shared" si="4"/>
        <v>0.79119411866080847</v>
      </c>
      <c r="J39" s="15">
        <f t="shared" si="5"/>
        <v>-45.929422169711195</v>
      </c>
      <c r="L39" s="86"/>
      <c r="M39" s="87"/>
      <c r="N39" s="87"/>
      <c r="O39" s="87"/>
      <c r="P39" s="87"/>
    </row>
    <row r="40" spans="1:16" s="28" customFormat="1" ht="20.149999999999999" customHeight="1" x14ac:dyDescent="0.2">
      <c r="A40" s="53">
        <v>35</v>
      </c>
      <c r="B40" s="48" t="s">
        <v>36</v>
      </c>
      <c r="C40" s="49">
        <v>946.51234999999997</v>
      </c>
      <c r="D40" s="49">
        <v>1437.18896</v>
      </c>
      <c r="E40" s="50">
        <f t="shared" si="0"/>
        <v>51.840486814567186</v>
      </c>
      <c r="F40" s="49">
        <v>1813.63309</v>
      </c>
      <c r="G40" s="50">
        <f t="shared" ref="G40:G41" si="6">(F40*100)/$F$59</f>
        <v>0.68927047978918243</v>
      </c>
      <c r="H40" s="49">
        <v>2186.0470800000003</v>
      </c>
      <c r="I40" s="51">
        <f t="shared" ref="I40:I58" si="7">(H40*100)/$H$59</f>
        <v>0.7649840649268933</v>
      </c>
      <c r="J40" s="52">
        <f t="shared" si="5"/>
        <v>20.534141776162688</v>
      </c>
      <c r="L40" s="86"/>
      <c r="M40" s="87"/>
      <c r="N40" s="87"/>
      <c r="O40" s="87"/>
      <c r="P40" s="87"/>
    </row>
    <row r="41" spans="1:16" s="28" customFormat="1" ht="20.149999999999999" customHeight="1" x14ac:dyDescent="0.2">
      <c r="A41" s="21">
        <v>36</v>
      </c>
      <c r="B41" s="11" t="s">
        <v>26</v>
      </c>
      <c r="C41" s="12">
        <v>1064.98369</v>
      </c>
      <c r="D41" s="12">
        <v>997.68403000000001</v>
      </c>
      <c r="E41" s="13">
        <f t="shared" si="0"/>
        <v>-6.319313678878971</v>
      </c>
      <c r="F41" s="12">
        <v>2206.6056100000001</v>
      </c>
      <c r="G41" s="13">
        <f t="shared" si="6"/>
        <v>0.83861951785970212</v>
      </c>
      <c r="H41" s="12">
        <v>1929.2213999999999</v>
      </c>
      <c r="I41" s="14">
        <f t="shared" si="7"/>
        <v>0.67511063335193655</v>
      </c>
      <c r="J41" s="15">
        <f t="shared" si="5"/>
        <v>-12.57062923899664</v>
      </c>
      <c r="L41" s="86"/>
      <c r="M41" s="87"/>
      <c r="N41" s="87"/>
      <c r="O41" s="87"/>
      <c r="P41" s="87"/>
    </row>
    <row r="42" spans="1:16" s="28" customFormat="1" ht="20.149999999999999" customHeight="1" x14ac:dyDescent="0.2">
      <c r="A42" s="53">
        <v>37</v>
      </c>
      <c r="B42" s="48" t="s">
        <v>60</v>
      </c>
      <c r="C42" s="49">
        <v>670.01486</v>
      </c>
      <c r="D42" s="49">
        <v>1263.93461</v>
      </c>
      <c r="E42" s="50">
        <f t="shared" si="0"/>
        <v>88.642772788651286</v>
      </c>
      <c r="F42" s="49">
        <v>1299.72768</v>
      </c>
      <c r="G42" s="50">
        <f>(F42*100)/$F$59</f>
        <v>0.49396094862212786</v>
      </c>
      <c r="H42" s="49">
        <v>1855.0679</v>
      </c>
      <c r="I42" s="51">
        <f t="shared" si="7"/>
        <v>0.64916139997195088</v>
      </c>
      <c r="J42" s="52">
        <f t="shared" si="5"/>
        <v>42.727428871869535</v>
      </c>
      <c r="L42" s="86"/>
      <c r="M42" s="87"/>
      <c r="N42" s="87"/>
      <c r="O42" s="87"/>
      <c r="P42" s="87"/>
    </row>
    <row r="43" spans="1:16" s="31" customFormat="1" ht="20.149999999999999" customHeight="1" x14ac:dyDescent="0.2">
      <c r="A43" s="21">
        <v>38</v>
      </c>
      <c r="B43" s="11" t="s">
        <v>35</v>
      </c>
      <c r="C43" s="12">
        <v>280.46820000000002</v>
      </c>
      <c r="D43" s="12">
        <v>389.56946000000005</v>
      </c>
      <c r="E43" s="13">
        <f t="shared" si="0"/>
        <v>38.899689875714969</v>
      </c>
      <c r="F43" s="12">
        <v>1235.9880000000001</v>
      </c>
      <c r="G43" s="13">
        <f t="shared" ref="G43:G59" si="8">(F43*100)/$F$59</f>
        <v>0.46973671051274879</v>
      </c>
      <c r="H43" s="12">
        <v>1844.98099</v>
      </c>
      <c r="I43" s="14">
        <f t="shared" si="7"/>
        <v>0.64563159245547608</v>
      </c>
      <c r="J43" s="15">
        <f t="shared" ref="J43:J49" si="9">(H43-F43)/F43*100</f>
        <v>49.271755874652499</v>
      </c>
      <c r="L43" s="88"/>
      <c r="M43" s="87"/>
      <c r="N43" s="87"/>
      <c r="O43" s="87"/>
      <c r="P43" s="89"/>
    </row>
    <row r="44" spans="1:16" s="31" customFormat="1" ht="20.149999999999999" customHeight="1" x14ac:dyDescent="0.2">
      <c r="A44" s="53">
        <v>39</v>
      </c>
      <c r="B44" s="48" t="s">
        <v>32</v>
      </c>
      <c r="C44" s="49">
        <v>449.10478999999998</v>
      </c>
      <c r="D44" s="49">
        <v>761.27993000000004</v>
      </c>
      <c r="E44" s="50">
        <f t="shared" si="0"/>
        <v>69.510534501313174</v>
      </c>
      <c r="F44" s="49">
        <v>1103.7738200000001</v>
      </c>
      <c r="G44" s="50">
        <f t="shared" si="8"/>
        <v>0.41948876797905071</v>
      </c>
      <c r="H44" s="49">
        <v>1829.7011599999998</v>
      </c>
      <c r="I44" s="51">
        <f t="shared" si="7"/>
        <v>0.64028457748414624</v>
      </c>
      <c r="J44" s="52">
        <f t="shared" si="9"/>
        <v>65.767762094592868</v>
      </c>
      <c r="L44" s="88"/>
      <c r="M44" s="87"/>
      <c r="N44" s="87"/>
      <c r="O44" s="87"/>
      <c r="P44" s="89"/>
    </row>
    <row r="45" spans="1:16" s="28" customFormat="1" ht="20.149999999999999" customHeight="1" x14ac:dyDescent="0.2">
      <c r="A45" s="21">
        <v>40</v>
      </c>
      <c r="B45" s="11" t="s">
        <v>28</v>
      </c>
      <c r="C45" s="12">
        <v>1110.29772</v>
      </c>
      <c r="D45" s="12">
        <v>1010.5961</v>
      </c>
      <c r="E45" s="13">
        <f t="shared" si="0"/>
        <v>-8.9797194215619971</v>
      </c>
      <c r="F45" s="12">
        <v>1785.09762</v>
      </c>
      <c r="G45" s="13">
        <f t="shared" si="8"/>
        <v>0.67842558662619434</v>
      </c>
      <c r="H45" s="12">
        <v>1741.97243</v>
      </c>
      <c r="I45" s="14">
        <f t="shared" si="7"/>
        <v>0.60958483588193257</v>
      </c>
      <c r="J45" s="15">
        <f t="shared" si="9"/>
        <v>-2.4158449104873028</v>
      </c>
      <c r="L45" s="86"/>
      <c r="M45" s="87"/>
      <c r="N45" s="87"/>
      <c r="O45" s="87"/>
      <c r="P45" s="87"/>
    </row>
    <row r="46" spans="1:16" s="28" customFormat="1" ht="20.149999999999999" customHeight="1" x14ac:dyDescent="0.2">
      <c r="A46" s="53">
        <v>41</v>
      </c>
      <c r="B46" s="48" t="s">
        <v>61</v>
      </c>
      <c r="C46" s="49">
        <v>676.64876000000004</v>
      </c>
      <c r="D46" s="49">
        <v>591.77650000000006</v>
      </c>
      <c r="E46" s="50">
        <f t="shared" si="0"/>
        <v>-12.543030449061929</v>
      </c>
      <c r="F46" s="49">
        <v>1546.45451</v>
      </c>
      <c r="G46" s="50">
        <f t="shared" si="8"/>
        <v>0.5877293747876231</v>
      </c>
      <c r="H46" s="49">
        <v>1654.7284</v>
      </c>
      <c r="I46" s="51">
        <f t="shared" si="7"/>
        <v>0.57905470992050823</v>
      </c>
      <c r="J46" s="52">
        <f t="shared" si="9"/>
        <v>7.0014274134710845</v>
      </c>
      <c r="L46" s="86"/>
      <c r="M46" s="87"/>
      <c r="N46" s="87"/>
      <c r="O46" s="87"/>
      <c r="P46" s="87"/>
    </row>
    <row r="47" spans="1:16" s="31" customFormat="1" ht="20.149999999999999" customHeight="1" x14ac:dyDescent="0.2">
      <c r="A47" s="21">
        <v>42</v>
      </c>
      <c r="B47" s="11" t="s">
        <v>62</v>
      </c>
      <c r="C47" s="12">
        <v>1074.50344</v>
      </c>
      <c r="D47" s="12">
        <v>1137.2126899999998</v>
      </c>
      <c r="E47" s="13">
        <f t="shared" si="0"/>
        <v>5.836114400899441</v>
      </c>
      <c r="F47" s="12">
        <v>2006.4753600000001</v>
      </c>
      <c r="G47" s="13">
        <f t="shared" si="8"/>
        <v>0.76256010198422919</v>
      </c>
      <c r="H47" s="12">
        <v>1575.28061</v>
      </c>
      <c r="I47" s="14">
        <f t="shared" si="7"/>
        <v>0.55125279572584318</v>
      </c>
      <c r="J47" s="15">
        <f t="shared" si="9"/>
        <v>-21.490159241227865</v>
      </c>
      <c r="L47" s="88"/>
      <c r="M47" s="87"/>
      <c r="N47" s="87"/>
      <c r="O47" s="87"/>
      <c r="P47" s="89"/>
    </row>
    <row r="48" spans="1:16" s="28" customFormat="1" ht="20.149999999999999" customHeight="1" x14ac:dyDescent="0.2">
      <c r="A48" s="53">
        <v>43</v>
      </c>
      <c r="B48" s="48" t="s">
        <v>63</v>
      </c>
      <c r="C48" s="49">
        <v>988.04565000000002</v>
      </c>
      <c r="D48" s="49">
        <v>553.75781000000006</v>
      </c>
      <c r="E48" s="50">
        <f t="shared" si="0"/>
        <v>-43.954228228220018</v>
      </c>
      <c r="F48" s="49">
        <v>1624.5684099999999</v>
      </c>
      <c r="G48" s="50">
        <f t="shared" si="8"/>
        <v>0.61741652905718059</v>
      </c>
      <c r="H48" s="49">
        <v>1491.2359099999999</v>
      </c>
      <c r="I48" s="51">
        <f t="shared" si="7"/>
        <v>0.5218422414748517</v>
      </c>
      <c r="J48" s="52">
        <f t="shared" si="9"/>
        <v>-8.2072567199555486</v>
      </c>
      <c r="L48" s="86"/>
      <c r="M48" s="87"/>
      <c r="N48" s="87"/>
      <c r="O48" s="87"/>
      <c r="P48" s="87"/>
    </row>
    <row r="49" spans="1:16" s="28" customFormat="1" ht="20.149999999999999" customHeight="1" x14ac:dyDescent="0.2">
      <c r="A49" s="21">
        <v>44</v>
      </c>
      <c r="B49" s="11" t="s">
        <v>64</v>
      </c>
      <c r="C49" s="12">
        <v>647.35828000000004</v>
      </c>
      <c r="D49" s="12">
        <v>1235.61842</v>
      </c>
      <c r="E49" s="13">
        <f t="shared" si="0"/>
        <v>90.87087601629193</v>
      </c>
      <c r="F49" s="12">
        <v>1098.5722000000001</v>
      </c>
      <c r="G49" s="13">
        <f t="shared" si="8"/>
        <v>0.41751189452385745</v>
      </c>
      <c r="H49" s="12">
        <v>1459.0885900000001</v>
      </c>
      <c r="I49" s="14">
        <f t="shared" si="7"/>
        <v>0.51059262669980965</v>
      </c>
      <c r="J49" s="15">
        <f t="shared" si="9"/>
        <v>32.816813496645921</v>
      </c>
      <c r="L49" s="86"/>
      <c r="M49" s="87"/>
      <c r="N49" s="87"/>
      <c r="O49" s="87"/>
      <c r="P49" s="87"/>
    </row>
    <row r="50" spans="1:16" s="28" customFormat="1" ht="20.149999999999999" customHeight="1" x14ac:dyDescent="0.2">
      <c r="A50" s="53">
        <v>45</v>
      </c>
      <c r="B50" s="48" t="s">
        <v>65</v>
      </c>
      <c r="C50" s="49">
        <v>864.06269999999995</v>
      </c>
      <c r="D50" s="49">
        <v>901.22930000000008</v>
      </c>
      <c r="E50" s="50" t="s">
        <v>14</v>
      </c>
      <c r="F50" s="49">
        <v>1259.5657800000001</v>
      </c>
      <c r="G50" s="50">
        <f t="shared" si="8"/>
        <v>0.47869743571266438</v>
      </c>
      <c r="H50" s="49">
        <v>1319.4704199999999</v>
      </c>
      <c r="I50" s="51">
        <f t="shared" si="7"/>
        <v>0.46173472414070554</v>
      </c>
      <c r="J50" s="52">
        <f>(H50-F50)/F50*100</f>
        <v>4.7559755076864452</v>
      </c>
      <c r="L50" s="86"/>
      <c r="M50" s="87"/>
      <c r="N50" s="87"/>
      <c r="O50" s="87"/>
      <c r="P50" s="87"/>
    </row>
    <row r="51" spans="1:16" s="28" customFormat="1" ht="20.149999999999999" customHeight="1" x14ac:dyDescent="0.2">
      <c r="A51" s="21">
        <v>46</v>
      </c>
      <c r="B51" s="11" t="s">
        <v>66</v>
      </c>
      <c r="C51" s="12">
        <v>401.99415000000005</v>
      </c>
      <c r="D51" s="12">
        <v>1139.9164699999999</v>
      </c>
      <c r="E51" s="13">
        <f t="shared" si="0"/>
        <v>183.56543745723658</v>
      </c>
      <c r="F51" s="12">
        <v>614.17507000000001</v>
      </c>
      <c r="G51" s="13">
        <f t="shared" si="8"/>
        <v>0.23341697254401919</v>
      </c>
      <c r="H51" s="12">
        <v>1318.8245200000001</v>
      </c>
      <c r="I51" s="14">
        <f>(H51*100)/$H$59</f>
        <v>0.46150869826411006</v>
      </c>
      <c r="J51" s="15">
        <f t="shared" ref="J51:J56" si="10">(H51-F51)/F51*100</f>
        <v>114.73104077637018</v>
      </c>
      <c r="L51" s="86"/>
      <c r="M51" s="87"/>
      <c r="N51" s="87"/>
      <c r="O51" s="87"/>
      <c r="P51" s="87"/>
    </row>
    <row r="52" spans="1:16" s="28" customFormat="1" ht="20.149999999999999" customHeight="1" x14ac:dyDescent="0.2">
      <c r="A52" s="53">
        <v>47</v>
      </c>
      <c r="B52" s="48" t="s">
        <v>67</v>
      </c>
      <c r="C52" s="49">
        <v>932.12780000000009</v>
      </c>
      <c r="D52" s="49">
        <v>823.51530000000002</v>
      </c>
      <c r="E52" s="50">
        <f t="shared" si="0"/>
        <v>-11.652103928238173</v>
      </c>
      <c r="F52" s="49">
        <v>1449.6334199999999</v>
      </c>
      <c r="G52" s="50">
        <f t="shared" si="8"/>
        <v>0.55093256096349308</v>
      </c>
      <c r="H52" s="49">
        <v>1236.08195</v>
      </c>
      <c r="I52" s="51">
        <f t="shared" si="7"/>
        <v>0.43255381064060189</v>
      </c>
      <c r="J52" s="52">
        <f t="shared" si="10"/>
        <v>-14.731411890324653</v>
      </c>
      <c r="L52" s="86"/>
      <c r="M52" s="87"/>
      <c r="N52" s="87"/>
      <c r="O52" s="87"/>
      <c r="P52" s="87"/>
    </row>
    <row r="53" spans="1:16" s="28" customFormat="1" ht="20.149999999999999" customHeight="1" x14ac:dyDescent="0.2">
      <c r="A53" s="21">
        <v>48</v>
      </c>
      <c r="B53" s="11" t="s">
        <v>68</v>
      </c>
      <c r="C53" s="12">
        <v>709.39553999999998</v>
      </c>
      <c r="D53" s="12">
        <v>549.92057999999997</v>
      </c>
      <c r="E53" s="13">
        <f t="shared" si="0"/>
        <v>-22.480400708467947</v>
      </c>
      <c r="F53" s="12">
        <v>1510.7275300000001</v>
      </c>
      <c r="G53" s="13">
        <f t="shared" si="8"/>
        <v>0.5741513513264288</v>
      </c>
      <c r="H53" s="12">
        <v>1193.4234899999999</v>
      </c>
      <c r="I53" s="14">
        <f t="shared" si="7"/>
        <v>0.41762593354551142</v>
      </c>
      <c r="J53" s="15">
        <f t="shared" si="10"/>
        <v>-21.00339298112878</v>
      </c>
      <c r="L53" s="86"/>
      <c r="M53" s="87"/>
      <c r="N53" s="87"/>
      <c r="O53" s="87"/>
      <c r="P53" s="87"/>
    </row>
    <row r="54" spans="1:16" s="28" customFormat="1" ht="20.149999999999999" customHeight="1" x14ac:dyDescent="0.2">
      <c r="A54" s="53">
        <v>49</v>
      </c>
      <c r="B54" s="48" t="s">
        <v>69</v>
      </c>
      <c r="C54" s="49">
        <v>173.07619</v>
      </c>
      <c r="D54" s="49">
        <v>719.06462999999997</v>
      </c>
      <c r="E54" s="50">
        <f t="shared" si="0"/>
        <v>315.46132370951779</v>
      </c>
      <c r="F54" s="49">
        <v>315.23435999999998</v>
      </c>
      <c r="G54" s="50">
        <f t="shared" si="8"/>
        <v>0.11980468362718054</v>
      </c>
      <c r="H54" s="49">
        <v>1134.5221200000001</v>
      </c>
      <c r="I54" s="51">
        <f t="shared" si="7"/>
        <v>0.39701402181469786</v>
      </c>
      <c r="J54" s="52">
        <f t="shared" si="10"/>
        <v>259.8979882776739</v>
      </c>
      <c r="L54" s="86"/>
      <c r="M54" s="87"/>
      <c r="N54" s="87"/>
      <c r="O54" s="87"/>
      <c r="P54" s="87"/>
    </row>
    <row r="55" spans="1:16" s="28" customFormat="1" ht="20.149999999999999" customHeight="1" thickBot="1" x14ac:dyDescent="0.25">
      <c r="A55" s="22">
        <v>50</v>
      </c>
      <c r="B55" s="16" t="s">
        <v>33</v>
      </c>
      <c r="C55" s="17">
        <v>517.29197999999997</v>
      </c>
      <c r="D55" s="17">
        <v>402.41865999999999</v>
      </c>
      <c r="E55" s="18">
        <f t="shared" si="0"/>
        <v>-22.206669432609409</v>
      </c>
      <c r="F55" s="17">
        <v>1246.1586100000002</v>
      </c>
      <c r="G55" s="18">
        <f t="shared" si="8"/>
        <v>0.4736020464911791</v>
      </c>
      <c r="H55" s="17">
        <v>1099.5211399999998</v>
      </c>
      <c r="I55" s="19">
        <f t="shared" si="7"/>
        <v>0.38476579889132645</v>
      </c>
      <c r="J55" s="20">
        <f t="shared" si="10"/>
        <v>-11.76715939875425</v>
      </c>
      <c r="L55" s="86"/>
      <c r="M55" s="87"/>
      <c r="N55" s="87"/>
      <c r="O55" s="87"/>
      <c r="P55" s="87"/>
    </row>
    <row r="56" spans="1:16" s="28" customFormat="1" ht="29.95" customHeight="1" x14ac:dyDescent="0.2">
      <c r="A56" s="105" t="s">
        <v>3</v>
      </c>
      <c r="B56" s="106"/>
      <c r="C56" s="54">
        <f>SUM(C4:C55)-C14-C25</f>
        <v>130644.10575999998</v>
      </c>
      <c r="D56" s="54">
        <f>SUM(D4:D55)-D14-D25</f>
        <v>139285.3064800002</v>
      </c>
      <c r="E56" s="55">
        <f t="shared" si="0"/>
        <v>6.61430584237345</v>
      </c>
      <c r="F56" s="54">
        <f>SUM(F25:F55)</f>
        <v>235779.83034000001</v>
      </c>
      <c r="G56" s="56">
        <f t="shared" si="8"/>
        <v>89.608023629004165</v>
      </c>
      <c r="H56" s="54">
        <f>SUM(H4:H55)-H14-H25</f>
        <v>261121.00502000027</v>
      </c>
      <c r="I56" s="56">
        <f t="shared" si="7"/>
        <v>91.376535155864744</v>
      </c>
      <c r="J56" s="57">
        <f t="shared" si="10"/>
        <v>10.747812755424285</v>
      </c>
      <c r="L56" s="86"/>
      <c r="M56" s="87"/>
      <c r="N56" s="87"/>
      <c r="O56" s="87"/>
      <c r="P56" s="87"/>
    </row>
    <row r="57" spans="1:16" ht="36" customHeight="1" thickBot="1" x14ac:dyDescent="0.25">
      <c r="A57" s="107" t="s">
        <v>2</v>
      </c>
      <c r="B57" s="108" t="s">
        <v>2</v>
      </c>
      <c r="C57" s="5">
        <f>C59-C56</f>
        <v>15653.021480000025</v>
      </c>
      <c r="D57" s="5">
        <f>D59-D56</f>
        <v>13213.856229999801</v>
      </c>
      <c r="E57" s="6">
        <f>(D57-C57)/C57*100</f>
        <v>-15.582711958306339</v>
      </c>
      <c r="F57" s="5">
        <f>F59-F56</f>
        <v>27343.739169999986</v>
      </c>
      <c r="G57" s="7">
        <f t="shared" si="8"/>
        <v>10.391976370995829</v>
      </c>
      <c r="H57" s="5">
        <f>H59-H56</f>
        <v>24642.735719999706</v>
      </c>
      <c r="I57" s="7">
        <f t="shared" si="7"/>
        <v>8.6234648441352526</v>
      </c>
      <c r="J57" s="8">
        <f>(H57-F57)/F57*100</f>
        <v>-9.8779593866360074</v>
      </c>
    </row>
    <row r="58" spans="1:16" ht="29.95" customHeight="1" thickBot="1" x14ac:dyDescent="0.25">
      <c r="A58" s="101" t="s">
        <v>7</v>
      </c>
      <c r="B58" s="102"/>
      <c r="C58" s="58">
        <v>61246.971480000022</v>
      </c>
      <c r="D58" s="58">
        <v>65595.018369999991</v>
      </c>
      <c r="E58" s="59">
        <f>(D58-C58)/C58*100</f>
        <v>7.099203086996404</v>
      </c>
      <c r="F58" s="58">
        <v>112256.03368999998</v>
      </c>
      <c r="G58" s="60">
        <f t="shared" si="8"/>
        <v>42.662857568802366</v>
      </c>
      <c r="H58" s="58">
        <v>129413.77137000002</v>
      </c>
      <c r="I58" s="60">
        <f t="shared" si="7"/>
        <v>45.286981138641444</v>
      </c>
      <c r="J58" s="61">
        <f>(H58-F58)/F58*100</f>
        <v>15.284468118107474</v>
      </c>
    </row>
    <row r="59" spans="1:16" ht="45.45" customHeight="1" thickBot="1" x14ac:dyDescent="0.25">
      <c r="A59" s="94" t="s">
        <v>11</v>
      </c>
      <c r="B59" s="95" t="s">
        <v>1</v>
      </c>
      <c r="C59" s="62">
        <v>146297.12724</v>
      </c>
      <c r="D59" s="62">
        <v>152499.16271</v>
      </c>
      <c r="E59" s="63">
        <f>(D59-C59)/C59*100</f>
        <v>4.2393419385642357</v>
      </c>
      <c r="F59" s="62">
        <v>263123.56951</v>
      </c>
      <c r="G59" s="64">
        <f t="shared" si="8"/>
        <v>100</v>
      </c>
      <c r="H59" s="62">
        <v>285763.74073999998</v>
      </c>
      <c r="I59" s="64">
        <f>(H59*100)/$H$59</f>
        <v>100</v>
      </c>
      <c r="J59" s="65">
        <f>(H59-F59)/F59*100</f>
        <v>8.6043873880859394</v>
      </c>
    </row>
    <row r="60" spans="1:16" ht="19.45" customHeight="1" x14ac:dyDescent="0.2">
      <c r="A60" s="44" t="s">
        <v>6</v>
      </c>
      <c r="B60" s="45"/>
      <c r="C60" s="79"/>
      <c r="D60" s="79"/>
      <c r="E60" s="79"/>
      <c r="F60" s="79"/>
      <c r="G60" s="79"/>
      <c r="H60" s="79"/>
      <c r="I60" s="46"/>
      <c r="J60" s="46"/>
    </row>
    <row r="61" spans="1:16" ht="17.850000000000001" x14ac:dyDescent="0.2">
      <c r="B61" s="32"/>
      <c r="C61" s="81"/>
      <c r="D61" s="82"/>
      <c r="E61" s="83"/>
      <c r="F61" s="82"/>
      <c r="H61" s="93"/>
      <c r="I61" s="37"/>
    </row>
    <row r="62" spans="1:16" s="35" customFormat="1" ht="13.2" customHeight="1" x14ac:dyDescent="0.2">
      <c r="F62" s="83"/>
      <c r="L62" s="90"/>
      <c r="M62" s="91"/>
      <c r="N62" s="91"/>
      <c r="O62" s="91"/>
      <c r="P62" s="91"/>
    </row>
    <row r="63" spans="1:16" s="35" customFormat="1" ht="13.2" customHeight="1" x14ac:dyDescent="0.2">
      <c r="C63" s="80"/>
      <c r="D63" s="80"/>
      <c r="H63" s="35">
        <v>1000</v>
      </c>
      <c r="L63" s="90"/>
      <c r="M63" s="91"/>
      <c r="N63" s="91"/>
      <c r="O63" s="91"/>
      <c r="P63" s="91"/>
    </row>
    <row r="64" spans="1:16" s="35" customFormat="1" ht="20" x14ac:dyDescent="0.2">
      <c r="F64" s="80"/>
      <c r="G64" s="80"/>
      <c r="L64" s="90"/>
      <c r="M64" s="91"/>
      <c r="N64" s="91"/>
      <c r="O64" s="91"/>
      <c r="P64" s="91"/>
    </row>
    <row r="65" spans="3:16" s="35" customFormat="1" x14ac:dyDescent="0.2">
      <c r="C65" s="41"/>
      <c r="D65" s="41"/>
      <c r="L65" s="90"/>
      <c r="M65" s="91"/>
      <c r="N65" s="91"/>
      <c r="O65" s="91"/>
      <c r="P65" s="91"/>
    </row>
    <row r="66" spans="3:16" s="35" customFormat="1" x14ac:dyDescent="0.2">
      <c r="L66" s="90"/>
      <c r="M66" s="91"/>
      <c r="N66" s="91"/>
      <c r="O66" s="91"/>
      <c r="P66" s="91"/>
    </row>
    <row r="67" spans="3:16" s="35" customFormat="1" x14ac:dyDescent="0.2">
      <c r="L67" s="90"/>
      <c r="M67" s="91"/>
      <c r="N67" s="91"/>
      <c r="O67" s="91"/>
      <c r="P67" s="91"/>
    </row>
    <row r="68" spans="3:16" s="35" customFormat="1" x14ac:dyDescent="0.2">
      <c r="L68" s="90"/>
      <c r="M68" s="91"/>
      <c r="N68" s="91"/>
      <c r="O68" s="91"/>
      <c r="P68" s="91"/>
    </row>
    <row r="69" spans="3:16" s="35" customFormat="1" x14ac:dyDescent="0.2">
      <c r="L69" s="90"/>
      <c r="M69" s="91"/>
      <c r="N69" s="91"/>
      <c r="O69" s="91"/>
      <c r="P69" s="91"/>
    </row>
    <row r="70" spans="3:16" s="35" customFormat="1" x14ac:dyDescent="0.2">
      <c r="L70" s="90"/>
      <c r="M70" s="91"/>
      <c r="N70" s="91"/>
      <c r="O70" s="91"/>
      <c r="P70" s="91"/>
    </row>
    <row r="71" spans="3:16" s="35" customFormat="1" x14ac:dyDescent="0.2">
      <c r="L71" s="90"/>
      <c r="M71" s="91"/>
      <c r="N71" s="91"/>
      <c r="O71" s="91"/>
      <c r="P71" s="91"/>
    </row>
    <row r="72" spans="3:16" s="35" customFormat="1" x14ac:dyDescent="0.2">
      <c r="L72" s="90"/>
      <c r="M72" s="91"/>
      <c r="N72" s="91"/>
      <c r="O72" s="91"/>
      <c r="P72" s="91"/>
    </row>
    <row r="73" spans="3:16" s="35" customFormat="1" x14ac:dyDescent="0.2">
      <c r="L73" s="90"/>
      <c r="M73" s="91"/>
      <c r="N73" s="91"/>
      <c r="O73" s="91"/>
      <c r="P73" s="91"/>
    </row>
    <row r="74" spans="3:16" s="35" customFormat="1" x14ac:dyDescent="0.2">
      <c r="L74" s="90"/>
      <c r="M74" s="91"/>
      <c r="N74" s="91"/>
      <c r="O74" s="91"/>
      <c r="P74" s="91"/>
    </row>
    <row r="75" spans="3:16" s="35" customFormat="1" x14ac:dyDescent="0.2">
      <c r="L75" s="90"/>
      <c r="M75" s="91"/>
      <c r="N75" s="91"/>
      <c r="O75" s="91"/>
      <c r="P75" s="91"/>
    </row>
    <row r="76" spans="3:16" s="35" customFormat="1" x14ac:dyDescent="0.2">
      <c r="L76" s="90"/>
      <c r="M76" s="91"/>
      <c r="N76" s="91"/>
      <c r="O76" s="91"/>
      <c r="P76" s="91"/>
    </row>
    <row r="77" spans="3:16" s="35" customFormat="1" x14ac:dyDescent="0.2">
      <c r="L77" s="90"/>
      <c r="M77" s="91"/>
      <c r="N77" s="91"/>
      <c r="O77" s="91"/>
      <c r="P77" s="91"/>
    </row>
    <row r="78" spans="3:16" s="35" customFormat="1" x14ac:dyDescent="0.2">
      <c r="L78" s="90"/>
      <c r="M78" s="91"/>
      <c r="N78" s="91"/>
      <c r="O78" s="91"/>
      <c r="P78" s="91"/>
    </row>
    <row r="79" spans="3:16" s="35" customFormat="1" x14ac:dyDescent="0.2">
      <c r="L79" s="90"/>
      <c r="M79" s="91"/>
      <c r="N79" s="91"/>
      <c r="O79" s="91"/>
      <c r="P79" s="91"/>
    </row>
    <row r="80" spans="3:16" s="35" customFormat="1" x14ac:dyDescent="0.2">
      <c r="L80" s="90"/>
      <c r="M80" s="91"/>
      <c r="N80" s="91"/>
      <c r="O80" s="91"/>
      <c r="P80" s="91"/>
    </row>
    <row r="81" spans="12:16" s="35" customFormat="1" x14ac:dyDescent="0.2">
      <c r="L81" s="90"/>
      <c r="M81" s="91"/>
      <c r="N81" s="91"/>
      <c r="O81" s="91"/>
      <c r="P81" s="91"/>
    </row>
    <row r="82" spans="12:16" s="35" customFormat="1" x14ac:dyDescent="0.2">
      <c r="L82" s="90"/>
      <c r="M82" s="91"/>
      <c r="N82" s="91"/>
      <c r="O82" s="91"/>
      <c r="P82" s="91"/>
    </row>
    <row r="83" spans="12:16" s="35" customFormat="1" x14ac:dyDescent="0.2">
      <c r="L83" s="90"/>
      <c r="M83" s="91"/>
      <c r="N83" s="91"/>
      <c r="O83" s="91"/>
      <c r="P83" s="91"/>
    </row>
    <row r="84" spans="12:16" s="35" customFormat="1" x14ac:dyDescent="0.2">
      <c r="L84" s="90"/>
      <c r="M84" s="91"/>
      <c r="N84" s="91"/>
      <c r="O84" s="91"/>
      <c r="P84" s="91"/>
    </row>
    <row r="85" spans="12:16" s="35" customFormat="1" x14ac:dyDescent="0.2">
      <c r="L85" s="90"/>
      <c r="M85" s="91"/>
      <c r="N85" s="91"/>
      <c r="O85" s="91"/>
      <c r="P85" s="91"/>
    </row>
    <row r="86" spans="12:16" s="35" customFormat="1" x14ac:dyDescent="0.2">
      <c r="L86" s="90"/>
      <c r="M86" s="91"/>
      <c r="N86" s="91"/>
      <c r="O86" s="91"/>
      <c r="P86" s="91"/>
    </row>
    <row r="87" spans="12:16" s="35" customFormat="1" x14ac:dyDescent="0.2">
      <c r="L87" s="90"/>
      <c r="M87" s="91"/>
      <c r="N87" s="91"/>
      <c r="O87" s="91"/>
      <c r="P87" s="91"/>
    </row>
    <row r="88" spans="12:16" s="35" customFormat="1" x14ac:dyDescent="0.2">
      <c r="L88" s="90"/>
      <c r="M88" s="91"/>
      <c r="N88" s="91"/>
      <c r="O88" s="91"/>
      <c r="P88" s="91"/>
    </row>
    <row r="89" spans="12:16" s="35" customFormat="1" x14ac:dyDescent="0.2">
      <c r="L89" s="90"/>
      <c r="M89" s="91"/>
      <c r="N89" s="91"/>
      <c r="O89" s="91"/>
      <c r="P89" s="91"/>
    </row>
    <row r="90" spans="12:16" s="35" customFormat="1" x14ac:dyDescent="0.2">
      <c r="L90" s="90"/>
      <c r="M90" s="91"/>
      <c r="N90" s="91"/>
      <c r="O90" s="91"/>
      <c r="P90" s="91"/>
    </row>
    <row r="91" spans="12:16" s="35" customFormat="1" x14ac:dyDescent="0.2">
      <c r="L91" s="90"/>
      <c r="M91" s="91"/>
      <c r="N91" s="91"/>
      <c r="O91" s="91"/>
      <c r="P91" s="91"/>
    </row>
    <row r="92" spans="12:16" s="35" customFormat="1" x14ac:dyDescent="0.2">
      <c r="L92" s="90"/>
      <c r="M92" s="91"/>
      <c r="N92" s="91"/>
      <c r="O92" s="91"/>
      <c r="P92" s="91"/>
    </row>
    <row r="93" spans="12:16" s="35" customFormat="1" x14ac:dyDescent="0.2">
      <c r="L93" s="90"/>
      <c r="M93" s="91"/>
      <c r="N93" s="91"/>
      <c r="O93" s="91"/>
      <c r="P93" s="91"/>
    </row>
    <row r="94" spans="12:16" s="35" customFormat="1" x14ac:dyDescent="0.2">
      <c r="L94" s="90"/>
      <c r="M94" s="91"/>
      <c r="N94" s="91"/>
      <c r="O94" s="91"/>
      <c r="P94" s="91"/>
    </row>
    <row r="95" spans="12:16" s="35" customFormat="1" x14ac:dyDescent="0.2">
      <c r="L95" s="90"/>
      <c r="M95" s="91"/>
      <c r="N95" s="91"/>
      <c r="O95" s="91"/>
      <c r="P95" s="91"/>
    </row>
    <row r="96" spans="12:16" s="35" customFormat="1" x14ac:dyDescent="0.2">
      <c r="L96" s="90"/>
      <c r="M96" s="91"/>
      <c r="N96" s="91"/>
      <c r="O96" s="91"/>
      <c r="P96" s="91"/>
    </row>
    <row r="97" spans="12:16" s="35" customFormat="1" x14ac:dyDescent="0.2">
      <c r="L97" s="90"/>
      <c r="M97" s="91"/>
      <c r="N97" s="91"/>
      <c r="O97" s="91"/>
      <c r="P97" s="91"/>
    </row>
    <row r="98" spans="12:16" s="35" customFormat="1" x14ac:dyDescent="0.2">
      <c r="L98" s="90"/>
      <c r="M98" s="91"/>
      <c r="N98" s="91"/>
      <c r="O98" s="91"/>
      <c r="P98" s="91"/>
    </row>
    <row r="99" spans="12:16" s="35" customFormat="1" x14ac:dyDescent="0.2">
      <c r="L99" s="90"/>
      <c r="M99" s="91"/>
      <c r="N99" s="91"/>
      <c r="O99" s="91"/>
      <c r="P99" s="91"/>
    </row>
    <row r="100" spans="12:16" s="35" customFormat="1" x14ac:dyDescent="0.2">
      <c r="L100" s="90"/>
      <c r="M100" s="91"/>
      <c r="N100" s="91"/>
      <c r="O100" s="91"/>
      <c r="P100" s="91"/>
    </row>
    <row r="101" spans="12:16" s="35" customFormat="1" x14ac:dyDescent="0.2">
      <c r="L101" s="90"/>
      <c r="M101" s="91"/>
      <c r="N101" s="91"/>
      <c r="O101" s="91"/>
      <c r="P101" s="91"/>
    </row>
    <row r="102" spans="12:16" s="35" customFormat="1" x14ac:dyDescent="0.2">
      <c r="L102" s="90"/>
      <c r="M102" s="91"/>
      <c r="N102" s="91"/>
      <c r="O102" s="91"/>
      <c r="P102" s="91"/>
    </row>
    <row r="103" spans="12:16" s="35" customFormat="1" x14ac:dyDescent="0.2">
      <c r="L103" s="90"/>
      <c r="M103" s="91"/>
      <c r="N103" s="91"/>
      <c r="O103" s="91"/>
      <c r="P103" s="91"/>
    </row>
    <row r="104" spans="12:16" s="35" customFormat="1" x14ac:dyDescent="0.2">
      <c r="L104" s="90"/>
      <c r="M104" s="91"/>
      <c r="N104" s="91"/>
      <c r="O104" s="91"/>
      <c r="P104" s="91"/>
    </row>
    <row r="105" spans="12:16" s="35" customFormat="1" x14ac:dyDescent="0.2">
      <c r="L105" s="90"/>
      <c r="M105" s="91"/>
      <c r="N105" s="91"/>
      <c r="O105" s="91"/>
      <c r="P105" s="91"/>
    </row>
    <row r="106" spans="12:16" s="35" customFormat="1" x14ac:dyDescent="0.2">
      <c r="L106" s="90"/>
      <c r="M106" s="91"/>
      <c r="N106" s="91"/>
      <c r="O106" s="91"/>
      <c r="P106" s="91"/>
    </row>
    <row r="107" spans="12:16" s="35" customFormat="1" x14ac:dyDescent="0.2">
      <c r="L107" s="90"/>
      <c r="M107" s="91"/>
      <c r="N107" s="91"/>
      <c r="O107" s="91"/>
      <c r="P107" s="91"/>
    </row>
    <row r="108" spans="12:16" s="35" customFormat="1" x14ac:dyDescent="0.2">
      <c r="L108" s="90"/>
      <c r="M108" s="91"/>
      <c r="N108" s="91"/>
      <c r="O108" s="91"/>
      <c r="P108" s="91"/>
    </row>
    <row r="109" spans="12:16" s="35" customFormat="1" x14ac:dyDescent="0.2">
      <c r="L109" s="90"/>
      <c r="M109" s="91"/>
      <c r="N109" s="91"/>
      <c r="O109" s="91"/>
      <c r="P109" s="91"/>
    </row>
    <row r="110" spans="12:16" s="35" customFormat="1" x14ac:dyDescent="0.2">
      <c r="L110" s="90"/>
      <c r="M110" s="91"/>
      <c r="N110" s="91"/>
      <c r="O110" s="91"/>
      <c r="P110" s="91"/>
    </row>
    <row r="111" spans="12:16" s="35" customFormat="1" x14ac:dyDescent="0.2">
      <c r="L111" s="90"/>
      <c r="M111" s="91"/>
      <c r="N111" s="91"/>
      <c r="O111" s="91"/>
      <c r="P111" s="91"/>
    </row>
    <row r="112" spans="12:16" s="35" customFormat="1" x14ac:dyDescent="0.2">
      <c r="L112" s="90"/>
      <c r="M112" s="91"/>
      <c r="N112" s="91"/>
      <c r="O112" s="91"/>
      <c r="P112" s="91"/>
    </row>
    <row r="113" spans="12:16" s="35" customFormat="1" x14ac:dyDescent="0.2">
      <c r="L113" s="90"/>
      <c r="M113" s="91"/>
      <c r="N113" s="91"/>
      <c r="O113" s="91"/>
      <c r="P113" s="91"/>
    </row>
    <row r="114" spans="12:16" s="35" customFormat="1" x14ac:dyDescent="0.2">
      <c r="L114" s="90"/>
      <c r="M114" s="91"/>
      <c r="N114" s="91"/>
      <c r="O114" s="91"/>
      <c r="P114" s="91"/>
    </row>
    <row r="115" spans="12:16" s="35" customFormat="1" x14ac:dyDescent="0.2">
      <c r="L115" s="90"/>
      <c r="M115" s="91"/>
      <c r="N115" s="91"/>
      <c r="O115" s="91"/>
      <c r="P115" s="91"/>
    </row>
    <row r="116" spans="12:16" s="35" customFormat="1" x14ac:dyDescent="0.2">
      <c r="L116" s="90"/>
      <c r="M116" s="91"/>
      <c r="N116" s="91"/>
      <c r="O116" s="91"/>
      <c r="P116" s="91"/>
    </row>
    <row r="117" spans="12:16" s="35" customFormat="1" x14ac:dyDescent="0.2">
      <c r="L117" s="90"/>
      <c r="M117" s="91"/>
      <c r="N117" s="91"/>
      <c r="O117" s="91"/>
      <c r="P117" s="91"/>
    </row>
    <row r="118" spans="12:16" s="35" customFormat="1" x14ac:dyDescent="0.2">
      <c r="L118" s="90"/>
      <c r="M118" s="91"/>
      <c r="N118" s="91"/>
      <c r="O118" s="91"/>
      <c r="P118" s="91"/>
    </row>
    <row r="119" spans="12:16" s="35" customFormat="1" x14ac:dyDescent="0.2">
      <c r="L119" s="90"/>
      <c r="M119" s="91"/>
      <c r="N119" s="91"/>
      <c r="O119" s="91"/>
      <c r="P119" s="91"/>
    </row>
    <row r="120" spans="12:16" s="35" customFormat="1" x14ac:dyDescent="0.2">
      <c r="L120" s="90"/>
      <c r="M120" s="91"/>
      <c r="N120" s="91"/>
      <c r="O120" s="91"/>
      <c r="P120" s="91"/>
    </row>
    <row r="121" spans="12:16" s="35" customFormat="1" x14ac:dyDescent="0.2">
      <c r="L121" s="90"/>
      <c r="M121" s="91"/>
      <c r="N121" s="91"/>
      <c r="O121" s="91"/>
      <c r="P121" s="91"/>
    </row>
    <row r="122" spans="12:16" s="35" customFormat="1" x14ac:dyDescent="0.2">
      <c r="L122" s="90"/>
      <c r="M122" s="91"/>
      <c r="N122" s="91"/>
      <c r="O122" s="91"/>
      <c r="P122" s="91"/>
    </row>
    <row r="123" spans="12:16" s="35" customFormat="1" x14ac:dyDescent="0.2">
      <c r="L123" s="90"/>
      <c r="M123" s="91"/>
      <c r="N123" s="91"/>
      <c r="O123" s="91"/>
      <c r="P123" s="91"/>
    </row>
    <row r="124" spans="12:16" s="35" customFormat="1" x14ac:dyDescent="0.2">
      <c r="L124" s="90"/>
      <c r="M124" s="91"/>
      <c r="N124" s="91"/>
      <c r="O124" s="91"/>
      <c r="P124" s="91"/>
    </row>
    <row r="125" spans="12:16" s="35" customFormat="1" x14ac:dyDescent="0.2">
      <c r="L125" s="90"/>
      <c r="M125" s="91"/>
      <c r="N125" s="91"/>
      <c r="O125" s="91"/>
      <c r="P125" s="91"/>
    </row>
    <row r="126" spans="12:16" s="35" customFormat="1" x14ac:dyDescent="0.2">
      <c r="L126" s="90"/>
      <c r="M126" s="91"/>
      <c r="N126" s="91"/>
      <c r="O126" s="91"/>
      <c r="P126" s="91"/>
    </row>
    <row r="127" spans="12:16" s="35" customFormat="1" x14ac:dyDescent="0.2">
      <c r="L127" s="90"/>
      <c r="M127" s="91"/>
      <c r="N127" s="91"/>
      <c r="O127" s="91"/>
      <c r="P127" s="91"/>
    </row>
    <row r="128" spans="12:16" s="35" customFormat="1" x14ac:dyDescent="0.2">
      <c r="L128" s="90"/>
      <c r="M128" s="91"/>
      <c r="N128" s="91"/>
      <c r="O128" s="91"/>
      <c r="P128" s="91"/>
    </row>
    <row r="129" spans="12:16" s="35" customFormat="1" x14ac:dyDescent="0.2">
      <c r="L129" s="90"/>
      <c r="M129" s="91"/>
      <c r="N129" s="91"/>
      <c r="O129" s="91"/>
      <c r="P129" s="91"/>
    </row>
    <row r="130" spans="12:16" s="35" customFormat="1" x14ac:dyDescent="0.2">
      <c r="L130" s="90"/>
      <c r="M130" s="91"/>
      <c r="N130" s="91"/>
      <c r="O130" s="91"/>
      <c r="P130" s="91"/>
    </row>
    <row r="131" spans="12:16" s="35" customFormat="1" x14ac:dyDescent="0.2">
      <c r="L131" s="90"/>
      <c r="M131" s="91"/>
      <c r="N131" s="91"/>
      <c r="O131" s="91"/>
      <c r="P131" s="91"/>
    </row>
    <row r="132" spans="12:16" s="35" customFormat="1" x14ac:dyDescent="0.2">
      <c r="L132" s="90"/>
      <c r="M132" s="91"/>
      <c r="N132" s="91"/>
      <c r="O132" s="91"/>
      <c r="P132" s="91"/>
    </row>
    <row r="133" spans="12:16" s="35" customFormat="1" x14ac:dyDescent="0.2">
      <c r="L133" s="90"/>
      <c r="M133" s="91"/>
      <c r="N133" s="91"/>
      <c r="O133" s="91"/>
      <c r="P133" s="91"/>
    </row>
    <row r="134" spans="12:16" s="35" customFormat="1" x14ac:dyDescent="0.2">
      <c r="L134" s="90"/>
      <c r="M134" s="91"/>
      <c r="N134" s="91"/>
      <c r="O134" s="91"/>
      <c r="P134" s="91"/>
    </row>
    <row r="135" spans="12:16" s="35" customFormat="1" x14ac:dyDescent="0.2">
      <c r="L135" s="90"/>
      <c r="M135" s="91"/>
      <c r="N135" s="91"/>
      <c r="O135" s="91"/>
      <c r="P135" s="91"/>
    </row>
    <row r="136" spans="12:16" s="35" customFormat="1" x14ac:dyDescent="0.2">
      <c r="L136" s="90"/>
      <c r="M136" s="91"/>
      <c r="N136" s="91"/>
      <c r="O136" s="91"/>
      <c r="P136" s="91"/>
    </row>
    <row r="137" spans="12:16" s="35" customFormat="1" x14ac:dyDescent="0.2">
      <c r="L137" s="90"/>
      <c r="M137" s="91"/>
      <c r="N137" s="91"/>
      <c r="O137" s="91"/>
      <c r="P137" s="91"/>
    </row>
    <row r="138" spans="12:16" s="35" customFormat="1" x14ac:dyDescent="0.2">
      <c r="L138" s="90"/>
      <c r="M138" s="91"/>
      <c r="N138" s="91"/>
      <c r="O138" s="91"/>
      <c r="P138" s="91"/>
    </row>
    <row r="139" spans="12:16" s="35" customFormat="1" x14ac:dyDescent="0.2">
      <c r="L139" s="90"/>
      <c r="M139" s="91"/>
      <c r="N139" s="91"/>
      <c r="O139" s="91"/>
      <c r="P139" s="91"/>
    </row>
    <row r="140" spans="12:16" s="35" customFormat="1" x14ac:dyDescent="0.2">
      <c r="L140" s="90"/>
      <c r="M140" s="91"/>
      <c r="N140" s="91"/>
      <c r="O140" s="91"/>
      <c r="P140" s="91"/>
    </row>
    <row r="141" spans="12:16" s="35" customFormat="1" x14ac:dyDescent="0.2">
      <c r="L141" s="90"/>
      <c r="M141" s="91"/>
      <c r="N141" s="91"/>
      <c r="O141" s="91"/>
      <c r="P141" s="91"/>
    </row>
    <row r="142" spans="12:16" s="35" customFormat="1" x14ac:dyDescent="0.2">
      <c r="L142" s="90"/>
      <c r="M142" s="91"/>
      <c r="N142" s="91"/>
      <c r="O142" s="91"/>
      <c r="P142" s="91"/>
    </row>
    <row r="143" spans="12:16" s="35" customFormat="1" x14ac:dyDescent="0.2">
      <c r="L143" s="90"/>
      <c r="M143" s="91"/>
      <c r="N143" s="91"/>
      <c r="O143" s="91"/>
      <c r="P143" s="91"/>
    </row>
    <row r="144" spans="12:16" s="35" customFormat="1" x14ac:dyDescent="0.2">
      <c r="L144" s="90"/>
      <c r="M144" s="91"/>
      <c r="N144" s="91"/>
      <c r="O144" s="91"/>
      <c r="P144" s="91"/>
    </row>
    <row r="145" spans="12:16" s="35" customFormat="1" x14ac:dyDescent="0.2">
      <c r="L145" s="90"/>
      <c r="M145" s="91"/>
      <c r="N145" s="91"/>
      <c r="O145" s="91"/>
      <c r="P145" s="91"/>
    </row>
    <row r="146" spans="12:16" s="35" customFormat="1" x14ac:dyDescent="0.2">
      <c r="L146" s="90"/>
      <c r="M146" s="91"/>
      <c r="N146" s="91"/>
      <c r="O146" s="91"/>
      <c r="P146" s="91"/>
    </row>
    <row r="147" spans="12:16" s="35" customFormat="1" x14ac:dyDescent="0.2">
      <c r="L147" s="90"/>
      <c r="M147" s="91"/>
      <c r="N147" s="91"/>
      <c r="O147" s="91"/>
      <c r="P147" s="91"/>
    </row>
    <row r="148" spans="12:16" s="35" customFormat="1" x14ac:dyDescent="0.2">
      <c r="L148" s="90"/>
      <c r="M148" s="91"/>
      <c r="N148" s="91"/>
      <c r="O148" s="91"/>
      <c r="P148" s="91"/>
    </row>
    <row r="149" spans="12:16" s="35" customFormat="1" x14ac:dyDescent="0.2">
      <c r="L149" s="90"/>
      <c r="M149" s="91"/>
      <c r="N149" s="91"/>
      <c r="O149" s="91"/>
      <c r="P149" s="91"/>
    </row>
    <row r="150" spans="12:16" s="35" customFormat="1" x14ac:dyDescent="0.2">
      <c r="L150" s="90"/>
      <c r="M150" s="91"/>
      <c r="N150" s="91"/>
      <c r="O150" s="91"/>
      <c r="P150" s="91"/>
    </row>
    <row r="151" spans="12:16" s="35" customFormat="1" x14ac:dyDescent="0.2">
      <c r="L151" s="90"/>
      <c r="M151" s="91"/>
      <c r="N151" s="91"/>
      <c r="O151" s="91"/>
      <c r="P151" s="91"/>
    </row>
    <row r="152" spans="12:16" s="35" customFormat="1" x14ac:dyDescent="0.2">
      <c r="L152" s="90"/>
      <c r="M152" s="91"/>
      <c r="N152" s="91"/>
      <c r="O152" s="91"/>
      <c r="P152" s="91"/>
    </row>
  </sheetData>
  <mergeCells count="9">
    <mergeCell ref="A59:B59"/>
    <mergeCell ref="A14:B14"/>
    <mergeCell ref="A25:B25"/>
    <mergeCell ref="A1:J1"/>
    <mergeCell ref="A58:B58"/>
    <mergeCell ref="B2:J2"/>
    <mergeCell ref="A56:B56"/>
    <mergeCell ref="A57:B57"/>
    <mergeCell ref="A3:B3"/>
  </mergeCells>
  <phoneticPr fontId="0" type="noConversion"/>
  <printOptions horizontalCentered="1" verticalCentered="1"/>
  <pageMargins left="0.35433070866141736" right="0" top="0.39370078740157483" bottom="0.39370078740157483" header="0.51181102362204722" footer="0.51181102362204722"/>
  <pageSetup paperSize="9" scale="58" orientation="portrait" horizontalDpi="300" verticalDpi="300" r:id="rId1"/>
  <headerFooter alignWithMargins="0"/>
  <ignoredErrors>
    <ignoredError sqref="E59 G59 G56:G57 E56:E57 E14:G14 E25:J25 I14:J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0"/>
  <sheetViews>
    <sheetView zoomScale="70" zoomScaleNormal="70" workbookViewId="0">
      <selection activeCell="C26" sqref="C26"/>
    </sheetView>
  </sheetViews>
  <sheetFormatPr defaultColWidth="9.125" defaultRowHeight="12.85" x14ac:dyDescent="0.2"/>
  <cols>
    <col min="1" max="1" width="9.125" style="24"/>
    <col min="2" max="2" width="36" style="24" customWidth="1"/>
    <col min="3" max="3" width="18" style="39" bestFit="1" customWidth="1"/>
    <col min="4" max="4" width="18" style="40" bestFit="1" customWidth="1"/>
    <col min="5" max="5" width="11.375" style="39" customWidth="1"/>
    <col min="6" max="6" width="22.75" style="24" customWidth="1"/>
    <col min="7" max="7" width="13.75" style="36" customWidth="1"/>
    <col min="8" max="8" width="22.75" style="24" customWidth="1"/>
    <col min="9" max="9" width="13.75" style="24" customWidth="1"/>
    <col min="10" max="10" width="11.625" style="38" customWidth="1"/>
    <col min="11" max="11" width="15.375" style="24" customWidth="1"/>
    <col min="12" max="16384" width="9.125" style="24"/>
  </cols>
  <sheetData>
    <row r="1" spans="1:15" ht="42.8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" customHeight="1" x14ac:dyDescent="0.2">
      <c r="A2" s="25"/>
      <c r="B2" s="111" t="str">
        <f>'ILK50'!B2</f>
        <v>2020 ŞUBAT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5" customHeight="1" x14ac:dyDescent="0.2">
      <c r="A3" s="109" t="s">
        <v>8</v>
      </c>
      <c r="B3" s="110"/>
      <c r="C3" s="2" t="str">
        <f>'ILK50'!C3</f>
        <v>2019 
ŞUBAT</v>
      </c>
      <c r="D3" s="2" t="str">
        <f>'ILK50'!D3</f>
        <v>2020 
ŞUBAT</v>
      </c>
      <c r="E3" s="3" t="str">
        <f>'ILK50'!E3</f>
        <v>DEĞİŞİM %</v>
      </c>
      <c r="F3" s="43" t="str">
        <f>'ILK50'!F3</f>
        <v>2019
OCAK - ŞUBAT</v>
      </c>
      <c r="G3" s="3" t="str">
        <f>'ILK50'!G3</f>
        <v>PAY 
%</v>
      </c>
      <c r="H3" s="43" t="str">
        <f>'ILK50'!H3</f>
        <v>2020 
OCAK - ŞUBAT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0.149999999999999" customHeight="1" x14ac:dyDescent="0.2">
      <c r="A4" s="47">
        <v>1</v>
      </c>
      <c r="B4" s="48" t="str">
        <f>'ILK50'!B4</f>
        <v xml:space="preserve">RUSYA FEDERASYONU </v>
      </c>
      <c r="C4" s="49">
        <f>'ILK50'!C4</f>
        <v>19551.181339999999</v>
      </c>
      <c r="D4" s="49">
        <f>'ILK50'!D4</f>
        <v>16449.616419999998</v>
      </c>
      <c r="E4" s="50">
        <f t="shared" ref="E4:E24" si="0">(D4-C4)/C4*100</f>
        <v>-15.863823602589536</v>
      </c>
      <c r="F4" s="49">
        <f>'ILK50'!F4</f>
        <v>32384.595249999998</v>
      </c>
      <c r="G4" s="50">
        <f t="shared" ref="G4:G27" si="1">(F4*100)/$F$27</f>
        <v>12.307751567184948</v>
      </c>
      <c r="H4" s="49">
        <f>'ILK50'!H4</f>
        <v>27375.505710000001</v>
      </c>
      <c r="I4" s="51">
        <f t="shared" ref="I4:I27" si="2">(H4*100)/$H$27</f>
        <v>9.5797688115048167</v>
      </c>
      <c r="J4" s="52">
        <f t="shared" ref="J4:J23" si="3">(H4-F4)/F4*100</f>
        <v>-15.467507008598472</v>
      </c>
      <c r="K4" s="27"/>
      <c r="M4" s="29"/>
      <c r="O4" s="29"/>
    </row>
    <row r="5" spans="1:15" s="28" customFormat="1" ht="20.149999999999999" customHeight="1" x14ac:dyDescent="0.2">
      <c r="A5" s="21">
        <v>2</v>
      </c>
      <c r="B5" s="11" t="str">
        <f>'ILK50'!B5</f>
        <v xml:space="preserve">ALMANYA </v>
      </c>
      <c r="C5" s="12">
        <f>'ILK50'!C5</f>
        <v>9574.0932100000009</v>
      </c>
      <c r="D5" s="12">
        <f>'ILK50'!D5</f>
        <v>10434.539769999999</v>
      </c>
      <c r="E5" s="13">
        <f t="shared" si="0"/>
        <v>8.9872381762616911</v>
      </c>
      <c r="F5" s="12">
        <f>'ILK50'!F5</f>
        <v>17920.138999999999</v>
      </c>
      <c r="G5" s="13">
        <f t="shared" si="1"/>
        <v>6.8105411588067346</v>
      </c>
      <c r="H5" s="12">
        <f>'ILK50'!H5</f>
        <v>23540.315480000001</v>
      </c>
      <c r="I5" s="14">
        <f t="shared" si="2"/>
        <v>8.2376845358480875</v>
      </c>
      <c r="J5" s="15">
        <f t="shared" si="3"/>
        <v>31.362348696067606</v>
      </c>
      <c r="K5" s="27"/>
      <c r="M5" s="29"/>
      <c r="O5" s="29"/>
    </row>
    <row r="6" spans="1:15" s="28" customFormat="1" ht="20.149999999999999" customHeight="1" x14ac:dyDescent="0.2">
      <c r="A6" s="53">
        <v>3</v>
      </c>
      <c r="B6" s="48" t="str">
        <f>'ILK50'!B6</f>
        <v>İTALYA</v>
      </c>
      <c r="C6" s="49">
        <f>'ILK50'!C6</f>
        <v>9708.2076199999992</v>
      </c>
      <c r="D6" s="49">
        <f>'ILK50'!D6</f>
        <v>10153.497800000001</v>
      </c>
      <c r="E6" s="50">
        <f t="shared" si="0"/>
        <v>4.5867393594122765</v>
      </c>
      <c r="F6" s="49">
        <f>'ILK50'!F6</f>
        <v>19799.915379999999</v>
      </c>
      <c r="G6" s="50">
        <f t="shared" si="1"/>
        <v>7.5249493676572765</v>
      </c>
      <c r="H6" s="49">
        <f>'ILK50'!H6</f>
        <v>21635.1338</v>
      </c>
      <c r="I6" s="51">
        <f t="shared" si="2"/>
        <v>7.5709863483641069</v>
      </c>
      <c r="J6" s="52">
        <f t="shared" si="3"/>
        <v>9.2688195114902623</v>
      </c>
      <c r="K6" s="27"/>
      <c r="M6" s="29"/>
      <c r="O6" s="29"/>
    </row>
    <row r="7" spans="1:15" s="28" customFormat="1" ht="20.149999999999999" customHeight="1" x14ac:dyDescent="0.2">
      <c r="A7" s="21">
        <v>4</v>
      </c>
      <c r="B7" s="11" t="str">
        <f>'ILK50'!B7</f>
        <v>IRAK</v>
      </c>
      <c r="C7" s="12">
        <f>'ILK50'!C7</f>
        <v>8244.2386700000006</v>
      </c>
      <c r="D7" s="12">
        <f>'ILK50'!D7</f>
        <v>8262.7385300000005</v>
      </c>
      <c r="E7" s="13">
        <f t="shared" si="0"/>
        <v>0.22439743365653794</v>
      </c>
      <c r="F7" s="12">
        <f>'ILK50'!F7</f>
        <v>14202.27801</v>
      </c>
      <c r="G7" s="13">
        <f t="shared" si="1"/>
        <v>5.3975696804539748</v>
      </c>
      <c r="H7" s="12">
        <f>'ILK50'!H7</f>
        <v>14369.732880000001</v>
      </c>
      <c r="I7" s="14">
        <f t="shared" si="2"/>
        <v>5.0285361056615638</v>
      </c>
      <c r="J7" s="15">
        <f t="shared" si="3"/>
        <v>1.179070497578588</v>
      </c>
      <c r="K7" s="30"/>
      <c r="M7" s="29"/>
      <c r="O7" s="29"/>
    </row>
    <row r="8" spans="1:15" s="28" customFormat="1" ht="20.149999999999999" customHeight="1" x14ac:dyDescent="0.2">
      <c r="A8" s="53">
        <v>5</v>
      </c>
      <c r="B8" s="48" t="str">
        <f>'ILK50'!B8</f>
        <v>İSPANYA</v>
      </c>
      <c r="C8" s="49">
        <f>'ILK50'!C8</f>
        <v>4994.1317099999997</v>
      </c>
      <c r="D8" s="49">
        <f>'ILK50'!D8</f>
        <v>6408.65643</v>
      </c>
      <c r="E8" s="50">
        <f t="shared" si="0"/>
        <v>28.32373678026206</v>
      </c>
      <c r="F8" s="49">
        <f>'ILK50'!F8</f>
        <v>9808.4899000000005</v>
      </c>
      <c r="G8" s="50">
        <f t="shared" si="1"/>
        <v>3.7277123893787967</v>
      </c>
      <c r="H8" s="49">
        <f>'ILK50'!H8</f>
        <v>13668.98098</v>
      </c>
      <c r="I8" s="51">
        <f t="shared" si="2"/>
        <v>4.7833153865509557</v>
      </c>
      <c r="J8" s="52">
        <f t="shared" si="3"/>
        <v>39.358669064847582</v>
      </c>
      <c r="M8" s="29"/>
      <c r="O8" s="29"/>
    </row>
    <row r="9" spans="1:15" s="28" customFormat="1" ht="20.149999999999999" customHeight="1" x14ac:dyDescent="0.2">
      <c r="A9" s="21">
        <v>6</v>
      </c>
      <c r="B9" s="11" t="str">
        <f>'ILK50'!B9</f>
        <v xml:space="preserve">ROMANYA </v>
      </c>
      <c r="C9" s="12">
        <f>'ILK50'!C9</f>
        <v>5503.3798200000001</v>
      </c>
      <c r="D9" s="12">
        <f>'ILK50'!D9</f>
        <v>6248.0655800000004</v>
      </c>
      <c r="E9" s="13">
        <f t="shared" si="0"/>
        <v>13.531425857501514</v>
      </c>
      <c r="F9" s="12">
        <f>'ILK50'!F9</f>
        <v>8917.8196500000013</v>
      </c>
      <c r="G9" s="13">
        <f t="shared" si="1"/>
        <v>3.3892135419898519</v>
      </c>
      <c r="H9" s="12">
        <f>'ILK50'!H9</f>
        <v>10137.65963</v>
      </c>
      <c r="I9" s="14">
        <f t="shared" si="2"/>
        <v>3.5475668129721449</v>
      </c>
      <c r="J9" s="15">
        <f t="shared" si="3"/>
        <v>13.678679631068775</v>
      </c>
      <c r="M9" s="29"/>
      <c r="O9" s="29"/>
    </row>
    <row r="10" spans="1:15" s="28" customFormat="1" ht="20.149999999999999" customHeight="1" x14ac:dyDescent="0.2">
      <c r="A10" s="53">
        <v>7</v>
      </c>
      <c r="B10" s="48" t="str">
        <f>'ILK50'!B10</f>
        <v>FRANSA</v>
      </c>
      <c r="C10" s="49">
        <f>'ILK50'!C10</f>
        <v>4632.3638799999999</v>
      </c>
      <c r="D10" s="49">
        <f>'ILK50'!D10</f>
        <v>4055.0318600000001</v>
      </c>
      <c r="E10" s="50">
        <f t="shared" si="0"/>
        <v>-12.463011001631415</v>
      </c>
      <c r="F10" s="49">
        <f>'ILK50'!F10</f>
        <v>9946.7559099999999</v>
      </c>
      <c r="G10" s="50">
        <f t="shared" si="1"/>
        <v>3.7802603273143776</v>
      </c>
      <c r="H10" s="49">
        <f>'ILK50'!H10</f>
        <v>9645.0283600000002</v>
      </c>
      <c r="I10" s="51">
        <f t="shared" si="2"/>
        <v>3.3751757080949809</v>
      </c>
      <c r="J10" s="52">
        <f t="shared" si="3"/>
        <v>-3.0334267044459891</v>
      </c>
      <c r="M10" s="29"/>
      <c r="O10" s="29"/>
    </row>
    <row r="11" spans="1:15" s="28" customFormat="1" ht="20.149999999999999" customHeight="1" x14ac:dyDescent="0.2">
      <c r="A11" s="21">
        <v>8</v>
      </c>
      <c r="B11" s="11" t="str">
        <f>'ILK50'!B11</f>
        <v>İNGİLTERE</v>
      </c>
      <c r="C11" s="12">
        <f>'ILK50'!C11</f>
        <v>4982.6374900000001</v>
      </c>
      <c r="D11" s="12">
        <f>'ILK50'!D11</f>
        <v>4733.8570899999995</v>
      </c>
      <c r="E11" s="13">
        <f t="shared" si="0"/>
        <v>-4.9929460150230707</v>
      </c>
      <c r="F11" s="12">
        <f>'ILK50'!F11</f>
        <v>8833.7217000000001</v>
      </c>
      <c r="G11" s="13">
        <f t="shared" si="1"/>
        <v>3.357252152078408</v>
      </c>
      <c r="H11" s="12">
        <f>'ILK50'!H11</f>
        <v>9492.3113000000012</v>
      </c>
      <c r="I11" s="14">
        <f t="shared" si="2"/>
        <v>3.3217339874608198</v>
      </c>
      <c r="J11" s="15">
        <f t="shared" si="3"/>
        <v>7.455403536201521</v>
      </c>
      <c r="M11" s="29"/>
      <c r="O11" s="29"/>
    </row>
    <row r="12" spans="1:15" s="28" customFormat="1" ht="20.149999999999999" customHeight="1" x14ac:dyDescent="0.2">
      <c r="A12" s="53">
        <v>9</v>
      </c>
      <c r="B12" s="48" t="str">
        <f>'ILK50'!B12</f>
        <v xml:space="preserve">SUUDİ ARABİSTAN </v>
      </c>
      <c r="C12" s="49">
        <f>'ILK50'!C12</f>
        <v>4619.3420700000006</v>
      </c>
      <c r="D12" s="49">
        <f>'ILK50'!D12</f>
        <v>4004.5496200000002</v>
      </c>
      <c r="E12" s="50">
        <f t="shared" si="0"/>
        <v>-13.309091223027792</v>
      </c>
      <c r="F12" s="49">
        <f>'ILK50'!F12</f>
        <v>8289.9891700000007</v>
      </c>
      <c r="G12" s="50">
        <f t="shared" si="1"/>
        <v>3.1506068367185711</v>
      </c>
      <c r="H12" s="49">
        <f>'ILK50'!H12</f>
        <v>7800.0866500000002</v>
      </c>
      <c r="I12" s="51">
        <f t="shared" si="2"/>
        <v>2.7295578612602398</v>
      </c>
      <c r="J12" s="52">
        <f t="shared" si="3"/>
        <v>-5.9095676719683885</v>
      </c>
      <c r="M12" s="29"/>
      <c r="O12" s="29"/>
    </row>
    <row r="13" spans="1:15" s="28" customFormat="1" ht="20.149999999999999" customHeight="1" x14ac:dyDescent="0.2">
      <c r="A13" s="22">
        <v>10</v>
      </c>
      <c r="B13" s="16" t="str">
        <f>'ILK50'!B13</f>
        <v>HOLLANDA</v>
      </c>
      <c r="C13" s="17">
        <f>'ILK50'!C13</f>
        <v>3620.5047100000002</v>
      </c>
      <c r="D13" s="17">
        <f>'ILK50'!D13</f>
        <v>4451.6155799999997</v>
      </c>
      <c r="E13" s="18">
        <f t="shared" si="0"/>
        <v>22.955663272704303</v>
      </c>
      <c r="F13" s="17">
        <f>'ILK50'!F13</f>
        <v>6738.4030899999998</v>
      </c>
      <c r="G13" s="18">
        <f t="shared" si="1"/>
        <v>2.5609272109482792</v>
      </c>
      <c r="H13" s="17">
        <f>'ILK50'!H13</f>
        <v>7711.8432599999996</v>
      </c>
      <c r="I13" s="19">
        <f t="shared" si="2"/>
        <v>2.6986780198319713</v>
      </c>
      <c r="J13" s="20">
        <f t="shared" si="3"/>
        <v>14.446155223996845</v>
      </c>
      <c r="M13" s="29"/>
      <c r="O13" s="29"/>
    </row>
    <row r="14" spans="1:15" s="28" customFormat="1" ht="20.149999999999999" customHeight="1" x14ac:dyDescent="0.2">
      <c r="A14" s="53">
        <v>11</v>
      </c>
      <c r="B14" s="48" t="str">
        <f>'ILK50'!B15</f>
        <v xml:space="preserve">POLONYA </v>
      </c>
      <c r="C14" s="49">
        <f>'ILK50'!C15</f>
        <v>4384.1883499999994</v>
      </c>
      <c r="D14" s="49">
        <f>'ILK50'!D15</f>
        <v>4352.3603899999998</v>
      </c>
      <c r="E14" s="50">
        <f t="shared" si="0"/>
        <v>-0.72597154727623925</v>
      </c>
      <c r="F14" s="49">
        <f>'ILK50'!F15</f>
        <v>5972.4748200000004</v>
      </c>
      <c r="G14" s="50">
        <f t="shared" si="1"/>
        <v>2.269836499680435</v>
      </c>
      <c r="H14" s="49">
        <f>'ILK50'!H15</f>
        <v>7371.2664000000004</v>
      </c>
      <c r="I14" s="51">
        <f t="shared" si="2"/>
        <v>2.5794967482269531</v>
      </c>
      <c r="J14" s="52">
        <f t="shared" si="3"/>
        <v>23.420635869671191</v>
      </c>
      <c r="M14" s="29"/>
      <c r="O14" s="29"/>
    </row>
    <row r="15" spans="1:15" s="28" customFormat="1" ht="20.149999999999999" customHeight="1" x14ac:dyDescent="0.2">
      <c r="A15" s="21">
        <v>12</v>
      </c>
      <c r="B15" s="11" t="str">
        <f>'ILK50'!B16</f>
        <v>ABD</v>
      </c>
      <c r="C15" s="12">
        <f>'ILK50'!C16</f>
        <v>2257.8885399999999</v>
      </c>
      <c r="D15" s="12">
        <f>'ILK50'!D16</f>
        <v>3327.5169100000003</v>
      </c>
      <c r="E15" s="13">
        <f t="shared" si="0"/>
        <v>47.372948267853843</v>
      </c>
      <c r="F15" s="12">
        <f>'ILK50'!F16</f>
        <v>4969.7772100000002</v>
      </c>
      <c r="G15" s="13">
        <f t="shared" si="1"/>
        <v>1.888761702060721</v>
      </c>
      <c r="H15" s="12">
        <f>'ILK50'!H16</f>
        <v>7218.8923099999993</v>
      </c>
      <c r="I15" s="14">
        <f t="shared" si="2"/>
        <v>2.5261750463184391</v>
      </c>
      <c r="J15" s="15">
        <f t="shared" si="3"/>
        <v>45.255853632118829</v>
      </c>
      <c r="M15" s="29"/>
      <c r="O15" s="29"/>
    </row>
    <row r="16" spans="1:15" s="28" customFormat="1" ht="20.149999999999999" customHeight="1" x14ac:dyDescent="0.2">
      <c r="A16" s="53">
        <v>13</v>
      </c>
      <c r="B16" s="48" t="str">
        <f>'ILK50'!B17</f>
        <v>KAZAKİSTAN</v>
      </c>
      <c r="C16" s="49">
        <f>'ILK50'!C17</f>
        <v>2300.35509</v>
      </c>
      <c r="D16" s="49">
        <f>'ILK50'!D17</f>
        <v>2734.8080099999997</v>
      </c>
      <c r="E16" s="50">
        <f t="shared" si="0"/>
        <v>18.886341586506965</v>
      </c>
      <c r="F16" s="49">
        <f>'ILK50'!F17</f>
        <v>4234.4065099999998</v>
      </c>
      <c r="G16" s="50">
        <f t="shared" si="1"/>
        <v>1.6092843821955947</v>
      </c>
      <c r="H16" s="49">
        <f>'ILK50'!H17</f>
        <v>5675.0373399999999</v>
      </c>
      <c r="I16" s="51">
        <f t="shared" si="2"/>
        <v>1.985919321081183</v>
      </c>
      <c r="J16" s="52">
        <f t="shared" si="3"/>
        <v>34.022024729978043</v>
      </c>
      <c r="M16" s="29"/>
      <c r="O16" s="29"/>
    </row>
    <row r="17" spans="1:15" s="28" customFormat="1" ht="20.149999999999999" customHeight="1" x14ac:dyDescent="0.2">
      <c r="A17" s="21">
        <v>14</v>
      </c>
      <c r="B17" s="11" t="str">
        <f>'ILK50'!B18</f>
        <v>İSRAİL</v>
      </c>
      <c r="C17" s="12">
        <f>'ILK50'!C18</f>
        <v>2930.4242100000001</v>
      </c>
      <c r="D17" s="12">
        <f>'ILK50'!D18</f>
        <v>2990.7809200000002</v>
      </c>
      <c r="E17" s="13">
        <f t="shared" si="0"/>
        <v>2.0596577722103935</v>
      </c>
      <c r="F17" s="12">
        <f>'ILK50'!F18</f>
        <v>4937.5302699999993</v>
      </c>
      <c r="G17" s="13">
        <f t="shared" si="1"/>
        <v>1.8765062663123946</v>
      </c>
      <c r="H17" s="12">
        <f>'ILK50'!H18</f>
        <v>5063.3577400000004</v>
      </c>
      <c r="I17" s="14">
        <f t="shared" si="2"/>
        <v>1.7718685116901725</v>
      </c>
      <c r="J17" s="15">
        <f t="shared" si="3"/>
        <v>2.5483888324597777</v>
      </c>
      <c r="M17" s="29"/>
      <c r="O17" s="29"/>
    </row>
    <row r="18" spans="1:15" s="28" customFormat="1" ht="20.149999999999999" customHeight="1" x14ac:dyDescent="0.2">
      <c r="A18" s="53">
        <v>15</v>
      </c>
      <c r="B18" s="48" t="str">
        <f>'ILK50'!B19</f>
        <v xml:space="preserve">HINDISTAN </v>
      </c>
      <c r="C18" s="49">
        <f>'ILK50'!C19</f>
        <v>1404.8315</v>
      </c>
      <c r="D18" s="49">
        <f>'ILK50'!D19</f>
        <v>2810.3284900000003</v>
      </c>
      <c r="E18" s="50">
        <f t="shared" si="0"/>
        <v>100.04737151750942</v>
      </c>
      <c r="F18" s="49">
        <f>'ILK50'!F19</f>
        <v>3536.54846</v>
      </c>
      <c r="G18" s="50">
        <f t="shared" si="1"/>
        <v>1.3440637289110635</v>
      </c>
      <c r="H18" s="49">
        <f>'ILK50'!H19</f>
        <v>4965.2618499999999</v>
      </c>
      <c r="I18" s="51">
        <f t="shared" si="2"/>
        <v>1.7375408920467648</v>
      </c>
      <c r="J18" s="52">
        <f t="shared" si="3"/>
        <v>40.398524328435187</v>
      </c>
      <c r="M18" s="29"/>
      <c r="O18" s="29"/>
    </row>
    <row r="19" spans="1:15" s="28" customFormat="1" ht="20.149999999999999" customHeight="1" x14ac:dyDescent="0.2">
      <c r="A19" s="21">
        <v>16</v>
      </c>
      <c r="B19" s="11" t="str">
        <f>'ILK50'!B20</f>
        <v>BULGARİSTAN</v>
      </c>
      <c r="C19" s="12">
        <f>'ILK50'!C20</f>
        <v>3781.4984300000001</v>
      </c>
      <c r="D19" s="12">
        <f>'ILK50'!D20</f>
        <v>2759.5140099999999</v>
      </c>
      <c r="E19" s="13">
        <f t="shared" si="0"/>
        <v>-27.025911524707418</v>
      </c>
      <c r="F19" s="12">
        <f>'ILK50'!F20</f>
        <v>7095.4459900000002</v>
      </c>
      <c r="G19" s="13">
        <f t="shared" si="1"/>
        <v>2.6966212123123157</v>
      </c>
      <c r="H19" s="12">
        <f>'ILK50'!H20</f>
        <v>4788.1536799999994</v>
      </c>
      <c r="I19" s="14">
        <f t="shared" si="2"/>
        <v>1.6755637603290146</v>
      </c>
      <c r="J19" s="15">
        <f t="shared" si="3"/>
        <v>-32.517932110987722</v>
      </c>
      <c r="M19" s="29"/>
      <c r="O19" s="29"/>
    </row>
    <row r="20" spans="1:15" s="28" customFormat="1" ht="20.149999999999999" customHeight="1" x14ac:dyDescent="0.2">
      <c r="A20" s="53">
        <v>17</v>
      </c>
      <c r="B20" s="48" t="str">
        <f>'ILK50'!B21</f>
        <v xml:space="preserve">SUDAN </v>
      </c>
      <c r="C20" s="49">
        <f>'ILK50'!C21</f>
        <v>1052.9809700000001</v>
      </c>
      <c r="D20" s="49">
        <f>'ILK50'!D21</f>
        <v>2314.39653</v>
      </c>
      <c r="E20" s="50">
        <f t="shared" si="0"/>
        <v>119.79471575825342</v>
      </c>
      <c r="F20" s="49">
        <f>'ILK50'!F21</f>
        <v>2102.0777799999996</v>
      </c>
      <c r="G20" s="50">
        <f t="shared" si="1"/>
        <v>0.79889376079633578</v>
      </c>
      <c r="H20" s="49">
        <f>'ILK50'!H21</f>
        <v>4523.12817</v>
      </c>
      <c r="I20" s="51">
        <f t="shared" si="2"/>
        <v>1.5828208849335208</v>
      </c>
      <c r="J20" s="52">
        <f t="shared" si="3"/>
        <v>115.17415830350485</v>
      </c>
      <c r="M20" s="29"/>
      <c r="O20" s="29"/>
    </row>
    <row r="21" spans="1:15" s="28" customFormat="1" ht="20.149999999999999" customHeight="1" x14ac:dyDescent="0.2">
      <c r="A21" s="21">
        <v>18</v>
      </c>
      <c r="B21" s="11" t="str">
        <f>'ILK50'!B22</f>
        <v>YUNANİSTAN</v>
      </c>
      <c r="C21" s="12">
        <f>'ILK50'!C22</f>
        <v>1968.3805300000001</v>
      </c>
      <c r="D21" s="12">
        <f>'ILK50'!D22</f>
        <v>2109.2382299999999</v>
      </c>
      <c r="E21" s="13">
        <f t="shared" si="0"/>
        <v>7.1560197763183409</v>
      </c>
      <c r="F21" s="12">
        <f>'ILK50'!F22</f>
        <v>2891.1983399999999</v>
      </c>
      <c r="G21" s="13">
        <f t="shared" si="1"/>
        <v>1.0987986919545494</v>
      </c>
      <c r="H21" s="12">
        <f>'ILK50'!H22</f>
        <v>3762.0446899999997</v>
      </c>
      <c r="I21" s="14">
        <f t="shared" si="2"/>
        <v>1.3164877672226682</v>
      </c>
      <c r="J21" s="15">
        <f t="shared" si="3"/>
        <v>30.120602172177502</v>
      </c>
      <c r="M21" s="29"/>
      <c r="O21" s="29"/>
    </row>
    <row r="22" spans="1:15" s="28" customFormat="1" ht="20.149999999999999" customHeight="1" x14ac:dyDescent="0.2">
      <c r="A22" s="53">
        <v>19</v>
      </c>
      <c r="B22" s="48" t="str">
        <f>'ILK50'!B23</f>
        <v>BİRLEŞİK ARAP EMİRLİKLERİ</v>
      </c>
      <c r="C22" s="49">
        <f>'ILK50'!C23</f>
        <v>1401.1453300000001</v>
      </c>
      <c r="D22" s="49">
        <f>'ILK50'!D23</f>
        <v>2850.9453599999997</v>
      </c>
      <c r="E22" s="50">
        <f t="shared" si="0"/>
        <v>103.47249489101888</v>
      </c>
      <c r="F22" s="49">
        <f>'ILK50'!F23</f>
        <v>2508.0421000000001</v>
      </c>
      <c r="G22" s="50">
        <f t="shared" si="1"/>
        <v>0.95318032689758037</v>
      </c>
      <c r="H22" s="49">
        <f>'ILK50'!H23</f>
        <v>3707.4638100000002</v>
      </c>
      <c r="I22" s="51">
        <f t="shared" si="2"/>
        <v>1.2973877652914714</v>
      </c>
      <c r="J22" s="52">
        <f t="shared" si="3"/>
        <v>47.823029366213589</v>
      </c>
      <c r="M22" s="29"/>
      <c r="O22" s="29"/>
    </row>
    <row r="23" spans="1:15" s="28" customFormat="1" ht="20.149999999999999" customHeight="1" thickBot="1" x14ac:dyDescent="0.25">
      <c r="A23" s="22">
        <v>20</v>
      </c>
      <c r="B23" s="16" t="str">
        <f>'ILK50'!B24</f>
        <v xml:space="preserve">BEYAZ RUSYA </v>
      </c>
      <c r="C23" s="17">
        <f>'ILK50'!C24</f>
        <v>2033.28925</v>
      </c>
      <c r="D23" s="17">
        <f>'ILK50'!D24</f>
        <v>2672.4298199999998</v>
      </c>
      <c r="E23" s="18">
        <f t="shared" si="0"/>
        <v>31.433824282501853</v>
      </c>
      <c r="F23" s="17">
        <f>'ILK50'!F24</f>
        <v>3382.35086</v>
      </c>
      <c r="G23" s="18">
        <f t="shared" si="1"/>
        <v>1.2854609970132129</v>
      </c>
      <c r="H23" s="17">
        <f>'ILK50'!H24</f>
        <v>3612.2790099999997</v>
      </c>
      <c r="I23" s="19">
        <f t="shared" si="2"/>
        <v>1.2640788508177476</v>
      </c>
      <c r="J23" s="20">
        <f t="shared" si="3"/>
        <v>6.7978799218954986</v>
      </c>
      <c r="M23" s="29"/>
      <c r="O23" s="29"/>
    </row>
    <row r="24" spans="1:15" s="28" customFormat="1" ht="24.95" customHeight="1" x14ac:dyDescent="0.2">
      <c r="A24" s="96" t="s">
        <v>5</v>
      </c>
      <c r="B24" s="97"/>
      <c r="C24" s="66">
        <f>SUM(C4:C23)</f>
        <v>98945.062719999987</v>
      </c>
      <c r="D24" s="66">
        <f>SUM(D4:D23)</f>
        <v>104124.48735000002</v>
      </c>
      <c r="E24" s="67">
        <f t="shared" si="0"/>
        <v>5.234646871321968</v>
      </c>
      <c r="F24" s="66">
        <f>SUM(F4:F23)</f>
        <v>178471.95939999996</v>
      </c>
      <c r="G24" s="68">
        <f t="shared" si="1"/>
        <v>67.828191800665408</v>
      </c>
      <c r="H24" s="66">
        <f>SUM(H4:H23)</f>
        <v>196063.48304999998</v>
      </c>
      <c r="I24" s="68">
        <f t="shared" si="2"/>
        <v>68.610343125507626</v>
      </c>
      <c r="J24" s="69">
        <f>(H24-F24)/F24*100</f>
        <v>9.8567437199325223</v>
      </c>
      <c r="M24" s="29"/>
      <c r="O24" s="29"/>
    </row>
    <row r="25" spans="1:15" ht="36" customHeight="1" thickBot="1" x14ac:dyDescent="0.25">
      <c r="A25" s="107" t="s">
        <v>2</v>
      </c>
      <c r="B25" s="108" t="s">
        <v>2</v>
      </c>
      <c r="C25" s="5">
        <f>C27-C24</f>
        <v>47352.064520000014</v>
      </c>
      <c r="D25" s="5">
        <f>D27-D24</f>
        <v>48374.675359999979</v>
      </c>
      <c r="E25" s="6">
        <f>(D25-C25)/C25*100</f>
        <v>2.1595908232639918</v>
      </c>
      <c r="F25" s="5">
        <f>F27-F24</f>
        <v>84651.610110000038</v>
      </c>
      <c r="G25" s="7">
        <f t="shared" si="1"/>
        <v>32.171808199334592</v>
      </c>
      <c r="H25" s="5">
        <f>H27-H24</f>
        <v>89700.257689999999</v>
      </c>
      <c r="I25" s="7">
        <f t="shared" si="2"/>
        <v>31.389656874492381</v>
      </c>
      <c r="J25" s="8">
        <f>(H25-F25)/F25*100</f>
        <v>5.964030186123483</v>
      </c>
    </row>
    <row r="26" spans="1:15" ht="29.95" customHeight="1" thickBot="1" x14ac:dyDescent="0.25">
      <c r="A26" s="101" t="s">
        <v>7</v>
      </c>
      <c r="B26" s="102"/>
      <c r="C26" s="58">
        <f>'ILK50'!C58</f>
        <v>61246.971480000022</v>
      </c>
      <c r="D26" s="58">
        <f>'ILK50'!D58</f>
        <v>65595.018369999991</v>
      </c>
      <c r="E26" s="59">
        <f>(D26-C26)/C26*100</f>
        <v>7.099203086996404</v>
      </c>
      <c r="F26" s="58">
        <f>'ILK50'!F58</f>
        <v>112256.03368999998</v>
      </c>
      <c r="G26" s="60">
        <f t="shared" si="1"/>
        <v>42.662857568802366</v>
      </c>
      <c r="H26" s="58">
        <f>'ILK50'!H58</f>
        <v>129413.77137000002</v>
      </c>
      <c r="I26" s="60">
        <f t="shared" si="2"/>
        <v>45.286981138641444</v>
      </c>
      <c r="J26" s="61">
        <f>(H26-F26)/F26*100</f>
        <v>15.284468118107474</v>
      </c>
    </row>
    <row r="27" spans="1:15" ht="45.45" customHeight="1" thickBot="1" x14ac:dyDescent="0.25">
      <c r="A27" s="94" t="s">
        <v>12</v>
      </c>
      <c r="B27" s="95" t="s">
        <v>1</v>
      </c>
      <c r="C27" s="62">
        <f>'ILK50'!C59</f>
        <v>146297.12724</v>
      </c>
      <c r="D27" s="62">
        <f>'ILK50'!D59</f>
        <v>152499.16271</v>
      </c>
      <c r="E27" s="63">
        <f>(D27-C27)/C27*100</f>
        <v>4.2393419385642357</v>
      </c>
      <c r="F27" s="62">
        <f>'ILK50'!F59</f>
        <v>263123.56951</v>
      </c>
      <c r="G27" s="64">
        <f t="shared" si="1"/>
        <v>100</v>
      </c>
      <c r="H27" s="62">
        <f>'ILK50'!H59</f>
        <v>285763.74073999998</v>
      </c>
      <c r="I27" s="64">
        <f t="shared" si="2"/>
        <v>100</v>
      </c>
      <c r="J27" s="65">
        <f>(H27-F27)/F27*100</f>
        <v>8.6043873880859394</v>
      </c>
    </row>
    <row r="28" spans="1:15" ht="19.45" customHeight="1" x14ac:dyDescent="0.2">
      <c r="A28" s="23" t="s">
        <v>6</v>
      </c>
      <c r="C28" s="1"/>
      <c r="D28" s="1"/>
      <c r="E28" s="1"/>
      <c r="F28" s="1"/>
      <c r="G28" s="1"/>
      <c r="H28" s="1"/>
      <c r="I28" s="1"/>
      <c r="J28" s="1"/>
    </row>
    <row r="29" spans="1:15" x14ac:dyDescent="0.2">
      <c r="B29" s="32"/>
      <c r="C29" s="33"/>
      <c r="D29" s="34"/>
      <c r="E29" s="35"/>
      <c r="F29" s="34"/>
      <c r="H29" s="36"/>
      <c r="I29" s="37"/>
    </row>
    <row r="30" spans="1:15" s="35" customFormat="1" ht="13.2" customHeight="1" x14ac:dyDescent="0.2"/>
    <row r="31" spans="1:15" s="35" customFormat="1" ht="13.2" customHeight="1" x14ac:dyDescent="0.2"/>
    <row r="32" spans="1:15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</sheetData>
  <mergeCells count="7">
    <mergeCell ref="A26:B26"/>
    <mergeCell ref="A27:B27"/>
    <mergeCell ref="A1:J1"/>
    <mergeCell ref="B2:J2"/>
    <mergeCell ref="A24:B24"/>
    <mergeCell ref="A25:B25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24:E25 G24:G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0"/>
  <sheetViews>
    <sheetView zoomScale="70" zoomScaleNormal="70" workbookViewId="0">
      <selection activeCell="Q17" sqref="Q17"/>
    </sheetView>
  </sheetViews>
  <sheetFormatPr defaultColWidth="9.125" defaultRowHeight="12.85" x14ac:dyDescent="0.2"/>
  <cols>
    <col min="1" max="1" width="9.125" style="24"/>
    <col min="2" max="2" width="36" style="24" customWidth="1"/>
    <col min="3" max="3" width="18" style="39" bestFit="1" customWidth="1"/>
    <col min="4" max="4" width="18" style="40" bestFit="1" customWidth="1"/>
    <col min="5" max="5" width="11.375" style="39" customWidth="1"/>
    <col min="6" max="6" width="22.75" style="24" customWidth="1"/>
    <col min="7" max="7" width="13.75" style="36" customWidth="1"/>
    <col min="8" max="8" width="22.75" style="24" customWidth="1"/>
    <col min="9" max="9" width="13.75" style="24" customWidth="1"/>
    <col min="10" max="10" width="11.625" style="38" customWidth="1"/>
    <col min="11" max="11" width="15.375" style="24" customWidth="1"/>
    <col min="12" max="16384" width="9.125" style="24"/>
  </cols>
  <sheetData>
    <row r="1" spans="1:15" ht="42.8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" customHeight="1" x14ac:dyDescent="0.2">
      <c r="A2" s="25"/>
      <c r="B2" s="111" t="str">
        <f>'ILK50'!B2</f>
        <v>2020 ŞUBAT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5" customHeight="1" x14ac:dyDescent="0.2">
      <c r="A3" s="109" t="s">
        <v>8</v>
      </c>
      <c r="B3" s="110"/>
      <c r="C3" s="2" t="str">
        <f>'ILK50'!C3</f>
        <v>2019 
ŞUBAT</v>
      </c>
      <c r="D3" s="2" t="str">
        <f>'ILK50'!D3</f>
        <v>2020 
ŞUBAT</v>
      </c>
      <c r="E3" s="3" t="str">
        <f>'ILK50'!E3</f>
        <v>DEĞİŞİM %</v>
      </c>
      <c r="F3" s="43" t="str">
        <f>'ILK50'!F3</f>
        <v>2019
OCAK - ŞUBAT</v>
      </c>
      <c r="G3" s="3" t="str">
        <f>'ILK50'!G3</f>
        <v>PAY 
%</v>
      </c>
      <c r="H3" s="43" t="str">
        <f>'ILK50'!H3</f>
        <v>2020 
OCAK - ŞUBAT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4.95" customHeight="1" x14ac:dyDescent="0.2">
      <c r="A4" s="47">
        <v>1</v>
      </c>
      <c r="B4" s="48" t="str">
        <f>'ILK50'!B4</f>
        <v xml:space="preserve">RUSYA FEDERASYONU </v>
      </c>
      <c r="C4" s="49">
        <f>'ILK50'!C4</f>
        <v>19551.181339999999</v>
      </c>
      <c r="D4" s="49">
        <f>'ILK50'!D4</f>
        <v>16449.616419999998</v>
      </c>
      <c r="E4" s="50">
        <f t="shared" ref="E4:E14" si="0">(D4-C4)/C4*100</f>
        <v>-15.863823602589536</v>
      </c>
      <c r="F4" s="49">
        <f>'ILK50'!F4</f>
        <v>32384.595249999998</v>
      </c>
      <c r="G4" s="50">
        <f t="shared" ref="G4:G17" si="1">(F4*100)/$F$17</f>
        <v>12.307751567184948</v>
      </c>
      <c r="H4" s="49">
        <f>'ILK50'!H4</f>
        <v>27375.505710000001</v>
      </c>
      <c r="I4" s="51">
        <f t="shared" ref="I4:I17" si="2">(H4*100)/$H$17</f>
        <v>9.5797688115048167</v>
      </c>
      <c r="J4" s="52">
        <f t="shared" ref="J4:J13" si="3">(H4-F4)/F4*100</f>
        <v>-15.467507008598472</v>
      </c>
      <c r="K4" s="27"/>
      <c r="M4" s="29"/>
      <c r="O4" s="29"/>
    </row>
    <row r="5" spans="1:15" s="28" customFormat="1" ht="24.95" customHeight="1" x14ac:dyDescent="0.2">
      <c r="A5" s="21">
        <v>2</v>
      </c>
      <c r="B5" s="11" t="str">
        <f>'ILK50'!B5</f>
        <v xml:space="preserve">ALMANYA </v>
      </c>
      <c r="C5" s="12">
        <f>'ILK50'!C5</f>
        <v>9574.0932100000009</v>
      </c>
      <c r="D5" s="12">
        <f>'ILK50'!D5</f>
        <v>10434.539769999999</v>
      </c>
      <c r="E5" s="13">
        <f t="shared" si="0"/>
        <v>8.9872381762616911</v>
      </c>
      <c r="F5" s="12">
        <f>'ILK50'!F5</f>
        <v>17920.138999999999</v>
      </c>
      <c r="G5" s="13">
        <f t="shared" si="1"/>
        <v>6.8105411588067346</v>
      </c>
      <c r="H5" s="12">
        <f>'ILK50'!H5</f>
        <v>23540.315480000001</v>
      </c>
      <c r="I5" s="14">
        <f t="shared" si="2"/>
        <v>8.2376845358480875</v>
      </c>
      <c r="J5" s="15">
        <f t="shared" si="3"/>
        <v>31.362348696067606</v>
      </c>
      <c r="K5" s="27"/>
      <c r="M5" s="29"/>
      <c r="O5" s="29"/>
    </row>
    <row r="6" spans="1:15" s="28" customFormat="1" ht="24.95" customHeight="1" x14ac:dyDescent="0.2">
      <c r="A6" s="53">
        <v>3</v>
      </c>
      <c r="B6" s="48" t="str">
        <f>'ILK50'!B6</f>
        <v>İTALYA</v>
      </c>
      <c r="C6" s="49">
        <f>'ILK50'!C6</f>
        <v>9708.2076199999992</v>
      </c>
      <c r="D6" s="49">
        <f>'ILK50'!D6</f>
        <v>10153.497800000001</v>
      </c>
      <c r="E6" s="50">
        <f t="shared" si="0"/>
        <v>4.5867393594122765</v>
      </c>
      <c r="F6" s="49">
        <f>'ILK50'!F6</f>
        <v>19799.915379999999</v>
      </c>
      <c r="G6" s="50">
        <f t="shared" si="1"/>
        <v>7.5249493676572765</v>
      </c>
      <c r="H6" s="49">
        <f>'ILK50'!H6</f>
        <v>21635.1338</v>
      </c>
      <c r="I6" s="51">
        <f t="shared" si="2"/>
        <v>7.5709863483641069</v>
      </c>
      <c r="J6" s="52">
        <f t="shared" si="3"/>
        <v>9.2688195114902623</v>
      </c>
      <c r="K6" s="27"/>
      <c r="M6" s="29"/>
      <c r="O6" s="29"/>
    </row>
    <row r="7" spans="1:15" s="28" customFormat="1" ht="24.95" customHeight="1" x14ac:dyDescent="0.2">
      <c r="A7" s="21">
        <v>4</v>
      </c>
      <c r="B7" s="11" t="str">
        <f>'ILK50'!B7</f>
        <v>IRAK</v>
      </c>
      <c r="C7" s="12">
        <f>'ILK50'!C7</f>
        <v>8244.2386700000006</v>
      </c>
      <c r="D7" s="12">
        <f>'ILK50'!D7</f>
        <v>8262.7385300000005</v>
      </c>
      <c r="E7" s="13">
        <f t="shared" si="0"/>
        <v>0.22439743365653794</v>
      </c>
      <c r="F7" s="12">
        <f>'ILK50'!F7</f>
        <v>14202.27801</v>
      </c>
      <c r="G7" s="13">
        <f t="shared" si="1"/>
        <v>5.3975696804539748</v>
      </c>
      <c r="H7" s="12">
        <f>'ILK50'!H7</f>
        <v>14369.732880000001</v>
      </c>
      <c r="I7" s="14">
        <f t="shared" si="2"/>
        <v>5.0285361056615638</v>
      </c>
      <c r="J7" s="15">
        <f t="shared" si="3"/>
        <v>1.179070497578588</v>
      </c>
      <c r="K7" s="30"/>
      <c r="M7" s="29"/>
      <c r="O7" s="29"/>
    </row>
    <row r="8" spans="1:15" s="28" customFormat="1" ht="24.95" customHeight="1" x14ac:dyDescent="0.2">
      <c r="A8" s="53">
        <v>5</v>
      </c>
      <c r="B8" s="48" t="str">
        <f>'ILK50'!B8</f>
        <v>İSPANYA</v>
      </c>
      <c r="C8" s="49">
        <f>'ILK50'!C8</f>
        <v>4994.1317099999997</v>
      </c>
      <c r="D8" s="49">
        <f>'ILK50'!D8</f>
        <v>6408.65643</v>
      </c>
      <c r="E8" s="50">
        <f t="shared" si="0"/>
        <v>28.32373678026206</v>
      </c>
      <c r="F8" s="49">
        <f>'ILK50'!F8</f>
        <v>9808.4899000000005</v>
      </c>
      <c r="G8" s="50">
        <f t="shared" si="1"/>
        <v>3.7277123893787967</v>
      </c>
      <c r="H8" s="49">
        <f>'ILK50'!H8</f>
        <v>13668.98098</v>
      </c>
      <c r="I8" s="51">
        <f t="shared" si="2"/>
        <v>4.7833153865509557</v>
      </c>
      <c r="J8" s="52">
        <f t="shared" si="3"/>
        <v>39.358669064847582</v>
      </c>
      <c r="M8" s="29"/>
      <c r="O8" s="29"/>
    </row>
    <row r="9" spans="1:15" s="28" customFormat="1" ht="24.95" customHeight="1" x14ac:dyDescent="0.2">
      <c r="A9" s="21">
        <v>6</v>
      </c>
      <c r="B9" s="11" t="str">
        <f>'ILK50'!B9</f>
        <v xml:space="preserve">ROMANYA </v>
      </c>
      <c r="C9" s="12">
        <f>'ILK50'!C9</f>
        <v>5503.3798200000001</v>
      </c>
      <c r="D9" s="12">
        <f>'ILK50'!D9</f>
        <v>6248.0655800000004</v>
      </c>
      <c r="E9" s="13">
        <f t="shared" si="0"/>
        <v>13.531425857501514</v>
      </c>
      <c r="F9" s="12">
        <f>'ILK50'!F9</f>
        <v>8917.8196500000013</v>
      </c>
      <c r="G9" s="13">
        <f t="shared" si="1"/>
        <v>3.3892135419898519</v>
      </c>
      <c r="H9" s="12">
        <f>'ILK50'!H9</f>
        <v>10137.65963</v>
      </c>
      <c r="I9" s="14">
        <f t="shared" si="2"/>
        <v>3.5475668129721449</v>
      </c>
      <c r="J9" s="15">
        <f t="shared" si="3"/>
        <v>13.678679631068775</v>
      </c>
      <c r="M9" s="29"/>
      <c r="O9" s="29"/>
    </row>
    <row r="10" spans="1:15" s="28" customFormat="1" ht="24.95" customHeight="1" x14ac:dyDescent="0.2">
      <c r="A10" s="53">
        <v>7</v>
      </c>
      <c r="B10" s="48" t="str">
        <f>'ILK50'!B10</f>
        <v>FRANSA</v>
      </c>
      <c r="C10" s="49">
        <f>'ILK50'!C10</f>
        <v>4632.3638799999999</v>
      </c>
      <c r="D10" s="49">
        <f>'ILK50'!D10</f>
        <v>4055.0318600000001</v>
      </c>
      <c r="E10" s="50">
        <f t="shared" si="0"/>
        <v>-12.463011001631415</v>
      </c>
      <c r="F10" s="49">
        <f>'ILK50'!F10</f>
        <v>9946.7559099999999</v>
      </c>
      <c r="G10" s="50">
        <f t="shared" si="1"/>
        <v>3.7802603273143776</v>
      </c>
      <c r="H10" s="49">
        <f>'ILK50'!H10</f>
        <v>9645.0283600000002</v>
      </c>
      <c r="I10" s="51">
        <f t="shared" si="2"/>
        <v>3.3751757080949809</v>
      </c>
      <c r="J10" s="52">
        <f t="shared" si="3"/>
        <v>-3.0334267044459891</v>
      </c>
      <c r="M10" s="29"/>
      <c r="O10" s="29"/>
    </row>
    <row r="11" spans="1:15" s="28" customFormat="1" ht="24.95" customHeight="1" x14ac:dyDescent="0.2">
      <c r="A11" s="21">
        <v>8</v>
      </c>
      <c r="B11" s="11" t="str">
        <f>'ILK50'!B11</f>
        <v>İNGİLTERE</v>
      </c>
      <c r="C11" s="12">
        <f>'ILK50'!C11</f>
        <v>4982.6374900000001</v>
      </c>
      <c r="D11" s="12">
        <f>'ILK50'!D11</f>
        <v>4733.8570899999995</v>
      </c>
      <c r="E11" s="13">
        <f t="shared" si="0"/>
        <v>-4.9929460150230707</v>
      </c>
      <c r="F11" s="12">
        <f>'ILK50'!F11</f>
        <v>8833.7217000000001</v>
      </c>
      <c r="G11" s="13">
        <f t="shared" si="1"/>
        <v>3.357252152078408</v>
      </c>
      <c r="H11" s="12">
        <f>'ILK50'!H11</f>
        <v>9492.3113000000012</v>
      </c>
      <c r="I11" s="14">
        <f t="shared" si="2"/>
        <v>3.3217339874608198</v>
      </c>
      <c r="J11" s="15">
        <f t="shared" si="3"/>
        <v>7.455403536201521</v>
      </c>
      <c r="M11" s="29"/>
      <c r="O11" s="29"/>
    </row>
    <row r="12" spans="1:15" s="28" customFormat="1" ht="24.95" customHeight="1" x14ac:dyDescent="0.2">
      <c r="A12" s="53">
        <v>9</v>
      </c>
      <c r="B12" s="48" t="str">
        <f>'ILK50'!B12</f>
        <v xml:space="preserve">SUUDİ ARABİSTAN </v>
      </c>
      <c r="C12" s="49">
        <f>'ILK50'!C12</f>
        <v>4619.3420700000006</v>
      </c>
      <c r="D12" s="49">
        <f>'ILK50'!D12</f>
        <v>4004.5496200000002</v>
      </c>
      <c r="E12" s="50">
        <f t="shared" si="0"/>
        <v>-13.309091223027792</v>
      </c>
      <c r="F12" s="49">
        <f>'ILK50'!F12</f>
        <v>8289.9891700000007</v>
      </c>
      <c r="G12" s="50">
        <f t="shared" si="1"/>
        <v>3.1506068367185711</v>
      </c>
      <c r="H12" s="49">
        <f>'ILK50'!H12</f>
        <v>7800.0866500000002</v>
      </c>
      <c r="I12" s="51">
        <f t="shared" si="2"/>
        <v>2.7295578612602398</v>
      </c>
      <c r="J12" s="52">
        <f t="shared" si="3"/>
        <v>-5.9095676719683885</v>
      </c>
      <c r="M12" s="29"/>
      <c r="O12" s="29"/>
    </row>
    <row r="13" spans="1:15" s="28" customFormat="1" ht="24.95" customHeight="1" thickBot="1" x14ac:dyDescent="0.25">
      <c r="A13" s="21">
        <v>10</v>
      </c>
      <c r="B13" s="11" t="str">
        <f>'ILK50'!B13</f>
        <v>HOLLANDA</v>
      </c>
      <c r="C13" s="12">
        <f>'ILK50'!C13</f>
        <v>3620.5047100000002</v>
      </c>
      <c r="D13" s="12">
        <f>'ILK50'!D13</f>
        <v>4451.6155799999997</v>
      </c>
      <c r="E13" s="13">
        <f t="shared" si="0"/>
        <v>22.955663272704303</v>
      </c>
      <c r="F13" s="12">
        <f>'ILK50'!F13</f>
        <v>6738.4030899999998</v>
      </c>
      <c r="G13" s="13">
        <f t="shared" si="1"/>
        <v>2.5609272109482792</v>
      </c>
      <c r="H13" s="12">
        <f>'ILK50'!H13</f>
        <v>7711.8432599999996</v>
      </c>
      <c r="I13" s="14">
        <f t="shared" si="2"/>
        <v>2.6986780198319713</v>
      </c>
      <c r="J13" s="15">
        <f t="shared" si="3"/>
        <v>14.446155223996845</v>
      </c>
      <c r="M13" s="29"/>
      <c r="O13" s="29"/>
    </row>
    <row r="14" spans="1:15" s="28" customFormat="1" ht="24.95" customHeight="1" thickBot="1" x14ac:dyDescent="0.25">
      <c r="A14" s="113" t="s">
        <v>4</v>
      </c>
      <c r="B14" s="114"/>
      <c r="C14" s="74">
        <f>SUM(C4:C13)</f>
        <v>75430.080519999989</v>
      </c>
      <c r="D14" s="74">
        <f>SUM(D4:D13)</f>
        <v>75202.168680000017</v>
      </c>
      <c r="E14" s="75">
        <f t="shared" si="0"/>
        <v>-0.30214980340574027</v>
      </c>
      <c r="F14" s="74">
        <f>SUM(F4:F13)</f>
        <v>136842.10705999998</v>
      </c>
      <c r="G14" s="76">
        <f t="shared" si="1"/>
        <v>52.00678423253121</v>
      </c>
      <c r="H14" s="74">
        <f>SUM(H4:H13)</f>
        <v>145376.59804999997</v>
      </c>
      <c r="I14" s="76">
        <f t="shared" si="2"/>
        <v>50.873003577549682</v>
      </c>
      <c r="J14" s="77">
        <f>(H14-F14)/F14*100</f>
        <v>6.236743333875987</v>
      </c>
      <c r="M14" s="29"/>
      <c r="O14" s="29"/>
    </row>
    <row r="15" spans="1:15" ht="36" customHeight="1" thickBot="1" x14ac:dyDescent="0.25">
      <c r="A15" s="107" t="s">
        <v>2</v>
      </c>
      <c r="B15" s="108" t="s">
        <v>2</v>
      </c>
      <c r="C15" s="70">
        <f>C17-C14</f>
        <v>70867.046720000013</v>
      </c>
      <c r="D15" s="70">
        <f>D17-D14</f>
        <v>77296.994029999987</v>
      </c>
      <c r="E15" s="71">
        <f>(D15-C15)/C15*100</f>
        <v>9.0732542240755212</v>
      </c>
      <c r="F15" s="70">
        <f>F17-F14</f>
        <v>126281.46245000002</v>
      </c>
      <c r="G15" s="72">
        <f t="shared" si="1"/>
        <v>47.99321576746879</v>
      </c>
      <c r="H15" s="70">
        <f>H17-H14</f>
        <v>140387.14269000001</v>
      </c>
      <c r="I15" s="72">
        <f t="shared" si="2"/>
        <v>49.126996422450325</v>
      </c>
      <c r="J15" s="73">
        <f>(H15-F15)/F15*100</f>
        <v>11.170032375563437</v>
      </c>
    </row>
    <row r="16" spans="1:15" ht="29.95" customHeight="1" thickBot="1" x14ac:dyDescent="0.25">
      <c r="A16" s="101" t="s">
        <v>7</v>
      </c>
      <c r="B16" s="102"/>
      <c r="C16" s="58">
        <f>'ILK50'!C58</f>
        <v>61246.971480000022</v>
      </c>
      <c r="D16" s="58">
        <f>'ILK50'!D58</f>
        <v>65595.018369999991</v>
      </c>
      <c r="E16" s="59">
        <f>(D16-C16)/C16*100</f>
        <v>7.099203086996404</v>
      </c>
      <c r="F16" s="58">
        <f>'ILK50'!F58</f>
        <v>112256.03368999998</v>
      </c>
      <c r="G16" s="60">
        <f t="shared" si="1"/>
        <v>42.662857568802366</v>
      </c>
      <c r="H16" s="58">
        <f>'ILK50'!H58</f>
        <v>129413.77137000002</v>
      </c>
      <c r="I16" s="60">
        <f t="shared" si="2"/>
        <v>45.286981138641444</v>
      </c>
      <c r="J16" s="61">
        <f>(H16-F16)/F16*100</f>
        <v>15.284468118107474</v>
      </c>
    </row>
    <row r="17" spans="1:10" ht="45.45" customHeight="1" thickBot="1" x14ac:dyDescent="0.25">
      <c r="A17" s="94" t="s">
        <v>12</v>
      </c>
      <c r="B17" s="95" t="s">
        <v>1</v>
      </c>
      <c r="C17" s="62">
        <f>'ILK50'!C59</f>
        <v>146297.12724</v>
      </c>
      <c r="D17" s="62">
        <f>'ILK50'!D59</f>
        <v>152499.16271</v>
      </c>
      <c r="E17" s="63">
        <f>(D17-C17)/C17*100</f>
        <v>4.2393419385642357</v>
      </c>
      <c r="F17" s="62">
        <f>'ILK50'!F59</f>
        <v>263123.56951</v>
      </c>
      <c r="G17" s="64">
        <f t="shared" si="1"/>
        <v>100</v>
      </c>
      <c r="H17" s="62">
        <f>'ILK50'!H59</f>
        <v>285763.74073999998</v>
      </c>
      <c r="I17" s="64">
        <f t="shared" si="2"/>
        <v>100</v>
      </c>
      <c r="J17" s="65">
        <f>(H17-F17)/F17*100</f>
        <v>8.6043873880859394</v>
      </c>
    </row>
    <row r="18" spans="1:10" ht="19.45" customHeight="1" x14ac:dyDescent="0.2">
      <c r="A18" s="44" t="s">
        <v>6</v>
      </c>
      <c r="B18" s="45"/>
      <c r="C18" s="46"/>
      <c r="D18" s="46"/>
      <c r="E18" s="46"/>
      <c r="F18" s="46"/>
      <c r="G18" s="46"/>
      <c r="H18" s="46"/>
      <c r="I18" s="46"/>
      <c r="J18" s="46"/>
    </row>
    <row r="19" spans="1:10" x14ac:dyDescent="0.2">
      <c r="B19" s="32"/>
      <c r="C19" s="33"/>
      <c r="D19" s="34"/>
      <c r="E19" s="35"/>
      <c r="F19" s="34"/>
      <c r="H19" s="36"/>
      <c r="I19" s="37"/>
    </row>
    <row r="20" spans="1:10" s="35" customFormat="1" ht="13.2" customHeight="1" x14ac:dyDescent="0.2"/>
    <row r="21" spans="1:10" s="35" customFormat="1" ht="13.2" customHeight="1" x14ac:dyDescent="0.2"/>
    <row r="22" spans="1:10" s="35" customFormat="1" x14ac:dyDescent="0.2"/>
    <row r="23" spans="1:10" s="35" customFormat="1" x14ac:dyDescent="0.2"/>
    <row r="24" spans="1:10" s="35" customFormat="1" x14ac:dyDescent="0.2"/>
    <row r="25" spans="1:10" s="35" customFormat="1" x14ac:dyDescent="0.2"/>
    <row r="26" spans="1:10" s="35" customFormat="1" x14ac:dyDescent="0.2"/>
    <row r="27" spans="1:10" s="35" customFormat="1" x14ac:dyDescent="0.2"/>
    <row r="28" spans="1:10" s="35" customFormat="1" x14ac:dyDescent="0.2"/>
    <row r="29" spans="1:10" s="35" customFormat="1" x14ac:dyDescent="0.2"/>
    <row r="30" spans="1:10" s="35" customFormat="1" x14ac:dyDescent="0.2"/>
    <row r="31" spans="1:10" s="35" customFormat="1" x14ac:dyDescent="0.2"/>
    <row r="32" spans="1:10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</sheetData>
  <mergeCells count="7">
    <mergeCell ref="A17:B17"/>
    <mergeCell ref="A1:J1"/>
    <mergeCell ref="B2:J2"/>
    <mergeCell ref="A14:B14"/>
    <mergeCell ref="A15:B15"/>
    <mergeCell ref="A16:B16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14:E15 G14:G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ILK50</vt:lpstr>
      <vt:lpstr>ILK20</vt:lpstr>
      <vt:lpstr>ILK10</vt:lpstr>
      <vt:lpstr>'ILK10'!Yazdırma_Alanı</vt:lpstr>
      <vt:lpstr>'ILK20'!Yazdırma_Alanı</vt:lpstr>
      <vt:lpstr>'ILK50'!Yazdırma_Alanı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Suleyman Bal</cp:lastModifiedBy>
  <cp:lastPrinted>2019-06-10T09:01:56Z</cp:lastPrinted>
  <dcterms:created xsi:type="dcterms:W3CDTF">2004-07-01T10:11:22Z</dcterms:created>
  <dcterms:modified xsi:type="dcterms:W3CDTF">2020-03-09T05:46:33Z</dcterms:modified>
</cp:coreProperties>
</file>