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\\192.168.1.3\Ortak2\Deri\1. AR-GE\ISTATISTIK RAPORLARI\PERFORMANS RAPORLARI\IDMIB\2020\3- MART\"/>
    </mc:Choice>
  </mc:AlternateContent>
  <xr:revisionPtr revIDLastSave="0" documentId="13_ncr:1_{BD085C22-AE95-4C03-8259-6F98D3280E3D}" xr6:coauthVersionLast="45" xr6:coauthVersionMax="45" xr10:uidLastSave="{00000000-0000-0000-0000-000000000000}"/>
  <bookViews>
    <workbookView xWindow="-120" yWindow="-120" windowWidth="21840" windowHeight="12525" xr2:uid="{00000000-000D-0000-FFFF-FFFF00000000}"/>
  </bookViews>
  <sheets>
    <sheet name="ILK50" sheetId="1" r:id="rId1"/>
    <sheet name="ILK20" sheetId="4" r:id="rId2"/>
    <sheet name="ILK10" sheetId="5" r:id="rId3"/>
  </sheets>
  <definedNames>
    <definedName name="_xlnm.Print_Area" localSheetId="2">'ILK10'!$A$1:$J$17</definedName>
    <definedName name="_xlnm.Print_Area" localSheetId="1">'ILK20'!$A$1:$J$27</definedName>
    <definedName name="_xlnm.Print_Area" localSheetId="0">'ILK50'!$A$1:$J$59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9" i="1" l="1"/>
  <c r="H14" i="1" l="1"/>
  <c r="J50" i="1" l="1"/>
  <c r="I28" i="1"/>
  <c r="G5" i="1"/>
  <c r="E5" i="1"/>
  <c r="E15" i="1"/>
  <c r="E16" i="1"/>
  <c r="E17" i="1"/>
  <c r="E18" i="1"/>
  <c r="E19" i="1"/>
  <c r="E20" i="1"/>
  <c r="E21" i="1"/>
  <c r="E22" i="1"/>
  <c r="E23" i="1"/>
  <c r="E24" i="1"/>
  <c r="J2" i="5"/>
  <c r="I2" i="5"/>
  <c r="H2" i="5"/>
  <c r="G2" i="5"/>
  <c r="F2" i="5"/>
  <c r="E2" i="5"/>
  <c r="D2" i="5"/>
  <c r="C2" i="5"/>
  <c r="B2" i="5"/>
  <c r="J2" i="4"/>
  <c r="I2" i="4"/>
  <c r="H2" i="4"/>
  <c r="G2" i="4"/>
  <c r="F2" i="4"/>
  <c r="E2" i="4"/>
  <c r="D2" i="4"/>
  <c r="C2" i="4"/>
  <c r="B2" i="4"/>
  <c r="H25" i="1"/>
  <c r="F14" i="1"/>
  <c r="F25" i="1" s="1"/>
  <c r="F56" i="1" s="1"/>
  <c r="D14" i="1"/>
  <c r="D25" i="1" s="1"/>
  <c r="C14" i="1"/>
  <c r="C25" i="1" s="1"/>
  <c r="C56" i="1" s="1"/>
  <c r="C57" i="1" s="1"/>
  <c r="G8" i="1"/>
  <c r="E8" i="1"/>
  <c r="J9" i="1"/>
  <c r="I12" i="1"/>
  <c r="I9" i="1"/>
  <c r="I4" i="1"/>
  <c r="I59" i="1"/>
  <c r="I51" i="1"/>
  <c r="G4" i="1"/>
  <c r="I39" i="1"/>
  <c r="I38" i="1"/>
  <c r="I37" i="1"/>
  <c r="I36" i="1"/>
  <c r="I35" i="1"/>
  <c r="I34" i="1"/>
  <c r="I33" i="1"/>
  <c r="I32" i="1"/>
  <c r="I31" i="1"/>
  <c r="I30" i="1"/>
  <c r="I29" i="1"/>
  <c r="I27" i="1"/>
  <c r="I26" i="1"/>
  <c r="I24" i="1"/>
  <c r="I23" i="1"/>
  <c r="I22" i="1"/>
  <c r="I21" i="1"/>
  <c r="I20" i="1"/>
  <c r="I19" i="1"/>
  <c r="I18" i="1"/>
  <c r="I17" i="1"/>
  <c r="I16" i="1"/>
  <c r="I15" i="1"/>
  <c r="I13" i="1"/>
  <c r="I11" i="1"/>
  <c r="I10" i="1"/>
  <c r="I8" i="1"/>
  <c r="I7" i="1"/>
  <c r="I6" i="1"/>
  <c r="I5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7" i="1"/>
  <c r="G6" i="1"/>
  <c r="G42" i="1"/>
  <c r="C17" i="5"/>
  <c r="J3" i="4"/>
  <c r="I3" i="4"/>
  <c r="H3" i="4"/>
  <c r="G3" i="4"/>
  <c r="F3" i="4"/>
  <c r="E3" i="4"/>
  <c r="D3" i="4"/>
  <c r="C3" i="4"/>
  <c r="J3" i="5"/>
  <c r="I3" i="5"/>
  <c r="H3" i="5"/>
  <c r="G3" i="5"/>
  <c r="F3" i="5"/>
  <c r="E3" i="5"/>
  <c r="D3" i="5"/>
  <c r="C3" i="5"/>
  <c r="H17" i="5"/>
  <c r="I17" i="5" s="1"/>
  <c r="H16" i="5"/>
  <c r="F17" i="5"/>
  <c r="G17" i="5" s="1"/>
  <c r="F16" i="5"/>
  <c r="D16" i="5"/>
  <c r="D17" i="5"/>
  <c r="C16" i="5"/>
  <c r="H13" i="5"/>
  <c r="H12" i="5"/>
  <c r="H11" i="5"/>
  <c r="H10" i="5"/>
  <c r="H9" i="5"/>
  <c r="H8" i="5"/>
  <c r="H7" i="5"/>
  <c r="H6" i="5"/>
  <c r="H5" i="5"/>
  <c r="H4" i="5"/>
  <c r="F13" i="5"/>
  <c r="F12" i="5"/>
  <c r="F11" i="5"/>
  <c r="F10" i="5"/>
  <c r="F9" i="5"/>
  <c r="F8" i="5"/>
  <c r="F7" i="5"/>
  <c r="F6" i="5"/>
  <c r="F5" i="5"/>
  <c r="F4" i="5"/>
  <c r="D13" i="5"/>
  <c r="C13" i="5"/>
  <c r="D12" i="5"/>
  <c r="C12" i="5"/>
  <c r="D11" i="5"/>
  <c r="C11" i="5"/>
  <c r="D10" i="5"/>
  <c r="C10" i="5"/>
  <c r="D9" i="5"/>
  <c r="C9" i="5"/>
  <c r="D8" i="5"/>
  <c r="C8" i="5"/>
  <c r="D7" i="5"/>
  <c r="C7" i="5"/>
  <c r="D6" i="5"/>
  <c r="C6" i="5"/>
  <c r="D5" i="5"/>
  <c r="C5" i="5"/>
  <c r="D4" i="5"/>
  <c r="C4" i="5"/>
  <c r="B13" i="5"/>
  <c r="B12" i="5"/>
  <c r="B11" i="5"/>
  <c r="B10" i="5"/>
  <c r="B9" i="5"/>
  <c r="B8" i="5"/>
  <c r="B7" i="5"/>
  <c r="B6" i="5"/>
  <c r="B5" i="5"/>
  <c r="B4" i="5"/>
  <c r="H27" i="4"/>
  <c r="I27" i="4" s="1"/>
  <c r="H26" i="4"/>
  <c r="F27" i="4"/>
  <c r="G27" i="4" s="1"/>
  <c r="F26" i="4"/>
  <c r="D27" i="4"/>
  <c r="C27" i="4"/>
  <c r="D26" i="4"/>
  <c r="C26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G9" i="4" s="1"/>
  <c r="F8" i="4"/>
  <c r="F7" i="4"/>
  <c r="F6" i="4"/>
  <c r="F5" i="4"/>
  <c r="F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C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E4" i="1"/>
  <c r="E6" i="1"/>
  <c r="E7" i="1"/>
  <c r="E9" i="1"/>
  <c r="E10" i="1"/>
  <c r="E11" i="1"/>
  <c r="E12" i="1"/>
  <c r="E13" i="1"/>
  <c r="G58" i="1"/>
  <c r="E58" i="1"/>
  <c r="E55" i="1"/>
  <c r="E54" i="1"/>
  <c r="E53" i="1"/>
  <c r="E52" i="1"/>
  <c r="E51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J15" i="1"/>
  <c r="J19" i="1"/>
  <c r="J30" i="1"/>
  <c r="J26" i="1"/>
  <c r="J21" i="1"/>
  <c r="J17" i="1"/>
  <c r="J12" i="1"/>
  <c r="J8" i="1"/>
  <c r="J35" i="1"/>
  <c r="J46" i="1"/>
  <c r="J42" i="1"/>
  <c r="J7" i="1"/>
  <c r="J34" i="1"/>
  <c r="J32" i="1"/>
  <c r="J36" i="1"/>
  <c r="J49" i="1"/>
  <c r="J37" i="1"/>
  <c r="J29" i="1"/>
  <c r="J24" i="1"/>
  <c r="J20" i="1"/>
  <c r="J16" i="1"/>
  <c r="J11" i="1"/>
  <c r="J28" i="1"/>
  <c r="J23" i="1"/>
  <c r="J10" i="1"/>
  <c r="J6" i="1"/>
  <c r="J54" i="1"/>
  <c r="J31" i="1"/>
  <c r="J27" i="1"/>
  <c r="J38" i="1"/>
  <c r="J48" i="1"/>
  <c r="J52" i="1"/>
  <c r="J41" i="1"/>
  <c r="J33" i="1"/>
  <c r="J4" i="1"/>
  <c r="J39" i="1"/>
  <c r="J47" i="1"/>
  <c r="J51" i="1"/>
  <c r="J55" i="1"/>
  <c r="J43" i="1"/>
  <c r="J18" i="1"/>
  <c r="J44" i="1"/>
  <c r="J40" i="1"/>
  <c r="J45" i="1"/>
  <c r="J22" i="1"/>
  <c r="J13" i="1"/>
  <c r="J5" i="1"/>
  <c r="J53" i="1"/>
  <c r="E59" i="1"/>
  <c r="I49" i="1"/>
  <c r="I41" i="1"/>
  <c r="I50" i="1"/>
  <c r="I44" i="1"/>
  <c r="I54" i="1"/>
  <c r="I52" i="1"/>
  <c r="I48" i="1"/>
  <c r="I42" i="1"/>
  <c r="I46" i="1"/>
  <c r="I47" i="1"/>
  <c r="I40" i="1"/>
  <c r="I43" i="1"/>
  <c r="I55" i="1"/>
  <c r="I53" i="1"/>
  <c r="I45" i="1"/>
  <c r="G48" i="1"/>
  <c r="G51" i="1"/>
  <c r="G46" i="1"/>
  <c r="G44" i="1"/>
  <c r="G59" i="1"/>
  <c r="G45" i="1"/>
  <c r="G53" i="1"/>
  <c r="G41" i="1"/>
  <c r="G55" i="1"/>
  <c r="G54" i="1"/>
  <c r="G47" i="1"/>
  <c r="G43" i="1"/>
  <c r="G52" i="1"/>
  <c r="G49" i="1"/>
  <c r="G40" i="1"/>
  <c r="G50" i="1"/>
  <c r="I58" i="1"/>
  <c r="J58" i="1"/>
  <c r="J16" i="5" l="1"/>
  <c r="J22" i="4"/>
  <c r="J14" i="4"/>
  <c r="J8" i="4"/>
  <c r="I8" i="5"/>
  <c r="I4" i="5"/>
  <c r="I7" i="4"/>
  <c r="I12" i="5"/>
  <c r="I9" i="4"/>
  <c r="I17" i="4"/>
  <c r="I21" i="4"/>
  <c r="I11" i="4"/>
  <c r="I19" i="4"/>
  <c r="I23" i="4"/>
  <c r="I16" i="4"/>
  <c r="I4" i="4"/>
  <c r="I8" i="4"/>
  <c r="I12" i="4"/>
  <c r="I6" i="4"/>
  <c r="I10" i="4"/>
  <c r="I14" i="4"/>
  <c r="I20" i="4"/>
  <c r="J17" i="4"/>
  <c r="J20" i="4"/>
  <c r="E4" i="4"/>
  <c r="E8" i="4"/>
  <c r="E18" i="4"/>
  <c r="I9" i="5"/>
  <c r="E10" i="4"/>
  <c r="E20" i="4"/>
  <c r="E7" i="5"/>
  <c r="I5" i="5"/>
  <c r="I16" i="5"/>
  <c r="I7" i="5"/>
  <c r="I11" i="5"/>
  <c r="I18" i="4"/>
  <c r="I22" i="4"/>
  <c r="G5" i="4"/>
  <c r="G13" i="4"/>
  <c r="G16" i="4"/>
  <c r="E27" i="4"/>
  <c r="J10" i="5"/>
  <c r="I26" i="4"/>
  <c r="G21" i="4"/>
  <c r="G6" i="4"/>
  <c r="G10" i="4"/>
  <c r="G18" i="4"/>
  <c r="J27" i="4"/>
  <c r="G20" i="4"/>
  <c r="G7" i="4"/>
  <c r="G11" i="4"/>
  <c r="G15" i="4"/>
  <c r="G19" i="4"/>
  <c r="G23" i="4"/>
  <c r="G4" i="4"/>
  <c r="G12" i="4"/>
  <c r="G26" i="4"/>
  <c r="G17" i="4"/>
  <c r="J16" i="4"/>
  <c r="J21" i="4"/>
  <c r="J9" i="4"/>
  <c r="E10" i="5"/>
  <c r="E12" i="5"/>
  <c r="I6" i="5"/>
  <c r="E14" i="4"/>
  <c r="I10" i="5"/>
  <c r="E26" i="4"/>
  <c r="E16" i="5"/>
  <c r="E11" i="4"/>
  <c r="J6" i="4"/>
  <c r="E12" i="4"/>
  <c r="E19" i="4"/>
  <c r="E16" i="4"/>
  <c r="E22" i="4"/>
  <c r="J10" i="4"/>
  <c r="J7" i="4"/>
  <c r="G14" i="1"/>
  <c r="C14" i="5"/>
  <c r="C15" i="5" s="1"/>
  <c r="E7" i="4"/>
  <c r="E9" i="4"/>
  <c r="E13" i="4"/>
  <c r="I13" i="5"/>
  <c r="G13" i="5"/>
  <c r="G11" i="5"/>
  <c r="E17" i="5"/>
  <c r="E15" i="4"/>
  <c r="E17" i="4"/>
  <c r="E21" i="4"/>
  <c r="E23" i="4"/>
  <c r="J11" i="5"/>
  <c r="J7" i="5"/>
  <c r="J14" i="1"/>
  <c r="C24" i="4"/>
  <c r="C25" i="4" s="1"/>
  <c r="E5" i="5"/>
  <c r="E9" i="5"/>
  <c r="E11" i="5"/>
  <c r="E13" i="5"/>
  <c r="E14" i="1"/>
  <c r="E4" i="5"/>
  <c r="E6" i="5"/>
  <c r="E8" i="5"/>
  <c r="D14" i="5"/>
  <c r="D15" i="5" s="1"/>
  <c r="J11" i="4"/>
  <c r="G22" i="4"/>
  <c r="J6" i="5"/>
  <c r="F14" i="5"/>
  <c r="G14" i="5" s="1"/>
  <c r="J9" i="5"/>
  <c r="J13" i="5"/>
  <c r="J15" i="4"/>
  <c r="J19" i="4"/>
  <c r="D24" i="4"/>
  <c r="D25" i="4" s="1"/>
  <c r="E6" i="4"/>
  <c r="J13" i="4"/>
  <c r="J4" i="5"/>
  <c r="J8" i="5"/>
  <c r="J23" i="4"/>
  <c r="I15" i="4"/>
  <c r="H24" i="4"/>
  <c r="I24" i="4" s="1"/>
  <c r="G14" i="4"/>
  <c r="J18" i="4"/>
  <c r="I25" i="1"/>
  <c r="H56" i="1"/>
  <c r="H57" i="1" s="1"/>
  <c r="H14" i="5"/>
  <c r="I5" i="4"/>
  <c r="J5" i="4"/>
  <c r="I14" i="1"/>
  <c r="J12" i="5"/>
  <c r="I13" i="4"/>
  <c r="G25" i="1"/>
  <c r="J25" i="1"/>
  <c r="G8" i="4"/>
  <c r="F24" i="4"/>
  <c r="J4" i="4"/>
  <c r="J12" i="4"/>
  <c r="J5" i="5"/>
  <c r="E25" i="1"/>
  <c r="D56" i="1"/>
  <c r="E5" i="4"/>
  <c r="G16" i="5"/>
  <c r="G12" i="5"/>
  <c r="G10" i="5"/>
  <c r="J26" i="4"/>
  <c r="G8" i="5"/>
  <c r="G6" i="5"/>
  <c r="G5" i="5"/>
  <c r="G7" i="5"/>
  <c r="G4" i="5"/>
  <c r="G9" i="5"/>
  <c r="J17" i="5"/>
  <c r="F15" i="5" l="1"/>
  <c r="G15" i="5" s="1"/>
  <c r="E15" i="5"/>
  <c r="E25" i="4"/>
  <c r="E24" i="4"/>
  <c r="H25" i="4"/>
  <c r="I25" i="4" s="1"/>
  <c r="E14" i="5"/>
  <c r="I14" i="5"/>
  <c r="H15" i="5"/>
  <c r="I15" i="5" s="1"/>
  <c r="I57" i="1"/>
  <c r="I56" i="1"/>
  <c r="J14" i="5"/>
  <c r="G24" i="4"/>
  <c r="F25" i="4"/>
  <c r="J24" i="4"/>
  <c r="G56" i="1"/>
  <c r="J56" i="1"/>
  <c r="F57" i="1"/>
  <c r="D57" i="1"/>
  <c r="E57" i="1" s="1"/>
  <c r="E56" i="1"/>
  <c r="J15" i="5" l="1"/>
  <c r="G57" i="1"/>
  <c r="J57" i="1"/>
  <c r="J25" i="4"/>
  <c r="G25" i="4"/>
</calcChain>
</file>

<file path=xl/sharedStrings.xml><?xml version="1.0" encoding="utf-8"?>
<sst xmlns="http://schemas.openxmlformats.org/spreadsheetml/2006/main" count="89" uniqueCount="70">
  <si>
    <t>DEĞİŞİM %</t>
  </si>
  <si>
    <t xml:space="preserve">TOPLAM HALI İHRACATI </t>
  </si>
  <si>
    <t>DİĞER ÜLKELER VE S.BÖLGELER</t>
  </si>
  <si>
    <t>İLK 50 ÜLKE TOPLAMI</t>
  </si>
  <si>
    <t>İLK 10 ÜLKE TOPLAMI</t>
  </si>
  <si>
    <t>İLK 20 ÜLKE TOPLAMI</t>
  </si>
  <si>
    <t xml:space="preserve">Kaynak: İhracatçı Birlikleri / e-Birlik Sistemi </t>
  </si>
  <si>
    <t>AB (28) TOPLAMI</t>
  </si>
  <si>
    <t>Birim: 1.000 $</t>
  </si>
  <si>
    <t xml:space="preserve">DEĞİŞİM % </t>
  </si>
  <si>
    <t xml:space="preserve">TÜRKİYE DERİ VE DERİ ÜRÜNLERİ İHRACATI </t>
  </si>
  <si>
    <t xml:space="preserve">TOPLAM DERİ İHRACATI </t>
  </si>
  <si>
    <t xml:space="preserve">TOPLAM DERİ ve DERİ ÜR. İHRACATI </t>
  </si>
  <si>
    <t>PAY 
%</t>
  </si>
  <si>
    <t>-</t>
  </si>
  <si>
    <t>İTALYA</t>
  </si>
  <si>
    <t>IRAK</t>
  </si>
  <si>
    <t>İSPANYA</t>
  </si>
  <si>
    <t>FRANSA</t>
  </si>
  <si>
    <t>HOLLANDA</t>
  </si>
  <si>
    <t>BULGARİSTAN</t>
  </si>
  <si>
    <t>İSRAİL</t>
  </si>
  <si>
    <t>CEZAYİR</t>
  </si>
  <si>
    <t>KAZAKİSTAN</t>
  </si>
  <si>
    <t>YUNANİSTAN</t>
  </si>
  <si>
    <t>SIRBİSTAN</t>
  </si>
  <si>
    <t>İSVİÇRE</t>
  </si>
  <si>
    <t>ARNAVUTLUK</t>
  </si>
  <si>
    <t>SLOVAKYA</t>
  </si>
  <si>
    <t>GÜRCİSTAN</t>
  </si>
  <si>
    <t>AVUSTRALYA</t>
  </si>
  <si>
    <t>BELÇİKA</t>
  </si>
  <si>
    <t>LİTVANYA</t>
  </si>
  <si>
    <t>KANADA</t>
  </si>
  <si>
    <t>KIRGIZİSTAN</t>
  </si>
  <si>
    <t>İNGİLTERE</t>
  </si>
  <si>
    <t>LİBYA</t>
  </si>
  <si>
    <t>KKTC</t>
  </si>
  <si>
    <t>ÇEKYA</t>
  </si>
  <si>
    <t>KUZEY MAKEDONYA CUMHURİYETİ</t>
  </si>
  <si>
    <t>BOSNA-HERSEK</t>
  </si>
  <si>
    <t>2020 MART</t>
  </si>
  <si>
    <t>2019 
MART</t>
  </si>
  <si>
    <t>2020 
MART</t>
  </si>
  <si>
    <t>2019
OCAK - MART</t>
  </si>
  <si>
    <t>2020 
OCAK - MART</t>
  </si>
  <si>
    <t>RUSYA FEDERASYONU</t>
  </si>
  <si>
    <t>ALMANYA</t>
  </si>
  <si>
    <t>ROMANYA</t>
  </si>
  <si>
    <t>SUUDİ ARABİSTAN</t>
  </si>
  <si>
    <t>POLONYA</t>
  </si>
  <si>
    <t>HINDISTAN</t>
  </si>
  <si>
    <t>SUDAN</t>
  </si>
  <si>
    <t>BEYAZ RUSYA</t>
  </si>
  <si>
    <t>UKRAYNA</t>
  </si>
  <si>
    <t>AZERBAYCAN-NAHÇİVAN</t>
  </si>
  <si>
    <t>FAS</t>
  </si>
  <si>
    <t>NİJERYA</t>
  </si>
  <si>
    <t>YEMEN</t>
  </si>
  <si>
    <t>PORTEKİZ</t>
  </si>
  <si>
    <t>AVUSTURYA</t>
  </si>
  <si>
    <t>MISIR</t>
  </si>
  <si>
    <t>HONG KONG</t>
  </si>
  <si>
    <t>ÇİN HALK CUMHURİYETİ</t>
  </si>
  <si>
    <t>DOMINIK CUMHURIYETI</t>
  </si>
  <si>
    <t>ÖZBEKİSTAN</t>
  </si>
  <si>
    <t>ÜRDÜN</t>
  </si>
  <si>
    <t>B.A.E.</t>
  </si>
  <si>
    <t>A.B.D.</t>
  </si>
  <si>
    <t>GÜNEY KORE CUMHURİYETİ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</si>
</sst>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T_L_-;\-* #,##0.00\ _T_L_-;_-* &quot;-&quot;??\ _T_L_-;_-@_-"/>
    <numFmt numFmtId="165" formatCode="0.0"/>
    <numFmt numFmtId="166" formatCode="_-* #,##0\ _T_L_-;\-* #,##0\ _T_L_-;_-* &quot;-&quot;??\ _T_L_-;_-@_-"/>
    <numFmt numFmtId="167" formatCode="#,##0.0"/>
  </numFmts>
  <fonts count="4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</font>
    <font>
      <b/>
      <sz val="10"/>
      <name val="Arial"/>
      <family val="2"/>
      <charset val="162"/>
    </font>
    <font>
      <b/>
      <sz val="12"/>
      <name val="Cambria"/>
      <family val="1"/>
      <charset val="162"/>
    </font>
    <font>
      <b/>
      <i/>
      <sz val="12"/>
      <name val="Cambria"/>
      <family val="1"/>
      <charset val="162"/>
    </font>
    <font>
      <b/>
      <sz val="14"/>
      <name val="Cambria"/>
      <family val="1"/>
      <charset val="162"/>
    </font>
    <font>
      <b/>
      <i/>
      <sz val="14"/>
      <name val="Cambria"/>
      <family val="1"/>
      <charset val="162"/>
    </font>
    <font>
      <sz val="11"/>
      <name val="Cambria"/>
      <family val="1"/>
      <charset val="162"/>
    </font>
    <font>
      <sz val="12"/>
      <name val="Cambria"/>
      <family val="1"/>
      <charset val="162"/>
    </font>
    <font>
      <i/>
      <sz val="11"/>
      <name val="Cambria"/>
      <family val="1"/>
      <charset val="162"/>
    </font>
    <font>
      <b/>
      <sz val="11"/>
      <name val="Cambria"/>
      <family val="1"/>
      <charset val="162"/>
    </font>
    <font>
      <b/>
      <i/>
      <sz val="11"/>
      <name val="Cambria"/>
      <family val="1"/>
      <charset val="162"/>
    </font>
    <font>
      <i/>
      <sz val="10"/>
      <name val="Cambria"/>
      <family val="1"/>
      <charset val="162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8"/>
      <name val="Arial"/>
      <family val="2"/>
      <charset val="162"/>
    </font>
    <font>
      <sz val="14"/>
      <name val="Arial"/>
      <family val="2"/>
      <charset val="162"/>
    </font>
    <font>
      <b/>
      <sz val="18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4"/>
      <name val="Arial"/>
      <family val="2"/>
      <charset val="162"/>
    </font>
    <font>
      <sz val="16"/>
      <name val="Arial"/>
      <family val="2"/>
      <charset val="162"/>
    </font>
    <font>
      <sz val="11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b/>
      <sz val="11"/>
      <color rgb="FFFF0000"/>
      <name val="Cambria"/>
      <family val="1"/>
      <charset val="162"/>
      <scheme val="maj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5">
    <xf numFmtId="0" fontId="0" fillId="0" borderId="0"/>
    <xf numFmtId="164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0" borderId="28" applyNumberFormat="0" applyFill="0" applyAlignment="0" applyProtection="0"/>
    <xf numFmtId="0" fontId="20" fillId="0" borderId="2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30" applyNumberFormat="0" applyAlignment="0" applyProtection="0"/>
    <xf numFmtId="0" fontId="25" fillId="7" borderId="31" applyNumberFormat="0" applyAlignment="0" applyProtection="0"/>
    <xf numFmtId="0" fontId="26" fillId="7" borderId="30" applyNumberFormat="0" applyAlignment="0" applyProtection="0"/>
    <xf numFmtId="0" fontId="27" fillId="0" borderId="32" applyNumberFormat="0" applyFill="0" applyAlignment="0" applyProtection="0"/>
    <xf numFmtId="0" fontId="28" fillId="8" borderId="33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5" applyNumberFormat="0" applyFill="0" applyAlignment="0" applyProtection="0"/>
    <xf numFmtId="0" fontId="3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2" fillId="33" borderId="0" applyNumberFormat="0" applyBorder="0" applyAlignment="0" applyProtection="0"/>
    <xf numFmtId="0" fontId="1" fillId="0" borderId="0"/>
    <xf numFmtId="0" fontId="1" fillId="9" borderId="34" applyNumberFormat="0" applyFont="0" applyAlignment="0" applyProtection="0"/>
    <xf numFmtId="0" fontId="33" fillId="0" borderId="0"/>
  </cellStyleXfs>
  <cellXfs count="115">
    <xf numFmtId="0" fontId="0" fillId="0" borderId="0" xfId="0"/>
    <xf numFmtId="0" fontId="6" fillId="0" borderId="1" xfId="0" applyFont="1" applyFill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center" vertical="center"/>
    </xf>
    <xf numFmtId="167" fontId="7" fillId="2" borderId="23" xfId="0" applyNumberFormat="1" applyFont="1" applyFill="1" applyBorder="1" applyAlignment="1">
      <alignment horizontal="center" vertical="center"/>
    </xf>
    <xf numFmtId="165" fontId="8" fillId="2" borderId="23" xfId="0" applyNumberFormat="1" applyFont="1" applyFill="1" applyBorder="1" applyAlignment="1">
      <alignment horizontal="center" vertical="center"/>
    </xf>
    <xf numFmtId="167" fontId="7" fillId="2" borderId="24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/>
    </xf>
    <xf numFmtId="166" fontId="11" fillId="0" borderId="3" xfId="1" applyNumberFormat="1" applyFont="1" applyFill="1" applyBorder="1" applyAlignment="1">
      <alignment horizontal="center" vertical="center"/>
    </xf>
    <xf numFmtId="167" fontId="11" fillId="0" borderId="3" xfId="0" applyNumberFormat="1" applyFont="1" applyFill="1" applyBorder="1" applyAlignment="1">
      <alignment horizontal="center" vertical="center"/>
    </xf>
    <xf numFmtId="165" fontId="13" fillId="0" borderId="3" xfId="0" applyNumberFormat="1" applyFont="1" applyFill="1" applyBorder="1" applyAlignment="1">
      <alignment horizontal="center" vertical="center"/>
    </xf>
    <xf numFmtId="167" fontId="11" fillId="0" borderId="4" xfId="0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vertical="center"/>
    </xf>
    <xf numFmtId="166" fontId="11" fillId="0" borderId="23" xfId="1" applyNumberFormat="1" applyFont="1" applyFill="1" applyBorder="1" applyAlignment="1">
      <alignment horizontal="center" vertical="center"/>
    </xf>
    <xf numFmtId="167" fontId="11" fillId="0" borderId="23" xfId="0" applyNumberFormat="1" applyFont="1" applyFill="1" applyBorder="1" applyAlignment="1">
      <alignment horizontal="center" vertical="center"/>
    </xf>
    <xf numFmtId="165" fontId="13" fillId="0" borderId="23" xfId="0" applyNumberFormat="1" applyFont="1" applyFill="1" applyBorder="1" applyAlignment="1">
      <alignment horizontal="center" vertical="center"/>
    </xf>
    <xf numFmtId="167" fontId="11" fillId="0" borderId="24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0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164" fontId="5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vertical="center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vertical="center"/>
    </xf>
    <xf numFmtId="165" fontId="0" fillId="0" borderId="0" xfId="0" applyNumberForma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4" fontId="34" fillId="0" borderId="0" xfId="44" applyNumberFormat="1" applyFont="1" applyFill="1" applyBorder="1" applyAlignment="1" applyProtection="1">
      <alignment horizontal="right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6" fillId="34" borderId="0" xfId="0" applyFont="1" applyFill="1" applyAlignment="1">
      <alignment vertical="center"/>
    </xf>
    <xf numFmtId="0" fontId="0" fillId="34" borderId="0" xfId="0" applyFill="1" applyAlignment="1">
      <alignment vertical="center"/>
    </xf>
    <xf numFmtId="0" fontId="6" fillId="34" borderId="1" xfId="0" applyFont="1" applyFill="1" applyBorder="1" applyAlignment="1">
      <alignment horizontal="left" vertical="center" wrapText="1"/>
    </xf>
    <xf numFmtId="0" fontId="12" fillId="35" borderId="11" xfId="0" applyFont="1" applyFill="1" applyBorder="1" applyAlignment="1">
      <alignment horizontal="center" vertical="center"/>
    </xf>
    <xf numFmtId="0" fontId="11" fillId="35" borderId="5" xfId="0" applyFont="1" applyFill="1" applyBorder="1" applyAlignment="1">
      <alignment vertical="center"/>
    </xf>
    <xf numFmtId="166" fontId="11" fillId="35" borderId="3" xfId="1" applyNumberFormat="1" applyFont="1" applyFill="1" applyBorder="1" applyAlignment="1">
      <alignment horizontal="center" vertical="center"/>
    </xf>
    <xf numFmtId="167" fontId="11" fillId="35" borderId="3" xfId="0" applyNumberFormat="1" applyFont="1" applyFill="1" applyBorder="1" applyAlignment="1">
      <alignment horizontal="center" vertical="center"/>
    </xf>
    <xf numFmtId="165" fontId="13" fillId="35" borderId="3" xfId="0" applyNumberFormat="1" applyFont="1" applyFill="1" applyBorder="1" applyAlignment="1">
      <alignment horizontal="center" vertical="center"/>
    </xf>
    <xf numFmtId="167" fontId="11" fillId="35" borderId="4" xfId="0" applyNumberFormat="1" applyFont="1" applyFill="1" applyBorder="1" applyAlignment="1">
      <alignment horizontal="center" vertical="center"/>
    </xf>
    <xf numFmtId="0" fontId="12" fillId="35" borderId="6" xfId="0" applyFont="1" applyFill="1" applyBorder="1" applyAlignment="1">
      <alignment horizontal="center" vertical="center"/>
    </xf>
    <xf numFmtId="3" fontId="7" fillId="37" borderId="12" xfId="0" applyNumberFormat="1" applyFont="1" applyFill="1" applyBorder="1" applyAlignment="1">
      <alignment horizontal="center" vertical="center"/>
    </xf>
    <xf numFmtId="167" fontId="7" fillId="37" borderId="12" xfId="0" applyNumberFormat="1" applyFont="1" applyFill="1" applyBorder="1" applyAlignment="1">
      <alignment horizontal="center" vertical="center"/>
    </xf>
    <xf numFmtId="165" fontId="8" fillId="37" borderId="12" xfId="0" applyNumberFormat="1" applyFont="1" applyFill="1" applyBorder="1" applyAlignment="1">
      <alignment horizontal="center" vertical="center"/>
    </xf>
    <xf numFmtId="167" fontId="7" fillId="37" borderId="13" xfId="0" applyNumberFormat="1" applyFont="1" applyFill="1" applyBorder="1" applyAlignment="1">
      <alignment horizontal="center" vertical="center"/>
    </xf>
    <xf numFmtId="3" fontId="7" fillId="37" borderId="7" xfId="0" applyNumberFormat="1" applyFont="1" applyFill="1" applyBorder="1" applyAlignment="1">
      <alignment horizontal="center" vertical="center"/>
    </xf>
    <xf numFmtId="167" fontId="7" fillId="37" borderId="7" xfId="0" applyNumberFormat="1" applyFont="1" applyFill="1" applyBorder="1" applyAlignment="1">
      <alignment horizontal="center" vertical="center"/>
    </xf>
    <xf numFmtId="165" fontId="8" fillId="37" borderId="7" xfId="0" applyNumberFormat="1" applyFont="1" applyFill="1" applyBorder="1" applyAlignment="1">
      <alignment horizontal="center" vertical="center"/>
    </xf>
    <xf numFmtId="167" fontId="7" fillId="37" borderId="8" xfId="0" applyNumberFormat="1" applyFont="1" applyFill="1" applyBorder="1" applyAlignment="1">
      <alignment horizontal="center" vertical="center"/>
    </xf>
    <xf numFmtId="3" fontId="9" fillId="36" borderId="7" xfId="0" applyNumberFormat="1" applyFont="1" applyFill="1" applyBorder="1" applyAlignment="1">
      <alignment horizontal="center" vertical="center"/>
    </xf>
    <xf numFmtId="167" fontId="9" fillId="36" borderId="7" xfId="0" applyNumberFormat="1" applyFont="1" applyFill="1" applyBorder="1" applyAlignment="1">
      <alignment horizontal="center" vertical="center"/>
    </xf>
    <xf numFmtId="165" fontId="10" fillId="36" borderId="7" xfId="0" applyNumberFormat="1" applyFont="1" applyFill="1" applyBorder="1" applyAlignment="1">
      <alignment horizontal="center" vertical="center"/>
    </xf>
    <xf numFmtId="167" fontId="9" fillId="36" borderId="8" xfId="0" applyNumberFormat="1" applyFont="1" applyFill="1" applyBorder="1" applyAlignment="1">
      <alignment horizontal="center" vertical="center"/>
    </xf>
    <xf numFmtId="3" fontId="14" fillId="37" borderId="12" xfId="0" applyNumberFormat="1" applyFont="1" applyFill="1" applyBorder="1" applyAlignment="1">
      <alignment horizontal="center" vertical="center"/>
    </xf>
    <xf numFmtId="167" fontId="14" fillId="37" borderId="12" xfId="0" applyNumberFormat="1" applyFont="1" applyFill="1" applyBorder="1" applyAlignment="1">
      <alignment horizontal="center" vertical="center"/>
    </xf>
    <xf numFmtId="165" fontId="15" fillId="37" borderId="12" xfId="0" applyNumberFormat="1" applyFont="1" applyFill="1" applyBorder="1" applyAlignment="1">
      <alignment horizontal="center" vertical="center"/>
    </xf>
    <xf numFmtId="167" fontId="14" fillId="37" borderId="13" xfId="0" applyNumberFormat="1" applyFont="1" applyFill="1" applyBorder="1" applyAlignment="1">
      <alignment horizontal="center" vertical="center"/>
    </xf>
    <xf numFmtId="3" fontId="7" fillId="2" borderId="36" xfId="0" applyNumberFormat="1" applyFont="1" applyFill="1" applyBorder="1" applyAlignment="1">
      <alignment horizontal="center" vertical="center"/>
    </xf>
    <xf numFmtId="167" fontId="7" fillId="2" borderId="36" xfId="0" applyNumberFormat="1" applyFont="1" applyFill="1" applyBorder="1" applyAlignment="1">
      <alignment horizontal="center" vertical="center"/>
    </xf>
    <xf numFmtId="165" fontId="8" fillId="2" borderId="36" xfId="0" applyNumberFormat="1" applyFont="1" applyFill="1" applyBorder="1" applyAlignment="1">
      <alignment horizontal="center" vertical="center"/>
    </xf>
    <xf numFmtId="167" fontId="7" fillId="2" borderId="37" xfId="0" applyNumberFormat="1" applyFont="1" applyFill="1" applyBorder="1" applyAlignment="1">
      <alignment horizontal="center" vertical="center"/>
    </xf>
    <xf numFmtId="3" fontId="14" fillId="37" borderId="7" xfId="0" applyNumberFormat="1" applyFont="1" applyFill="1" applyBorder="1" applyAlignment="1">
      <alignment horizontal="center" vertical="center"/>
    </xf>
    <xf numFmtId="167" fontId="14" fillId="37" borderId="7" xfId="0" applyNumberFormat="1" applyFont="1" applyFill="1" applyBorder="1" applyAlignment="1">
      <alignment horizontal="center" vertical="center"/>
    </xf>
    <xf numFmtId="165" fontId="15" fillId="37" borderId="7" xfId="0" applyNumberFormat="1" applyFont="1" applyFill="1" applyBorder="1" applyAlignment="1">
      <alignment horizontal="center" vertical="center"/>
    </xf>
    <xf numFmtId="167" fontId="14" fillId="37" borderId="8" xfId="0" applyNumberFormat="1" applyFont="1" applyFill="1" applyBorder="1" applyAlignment="1">
      <alignment horizontal="center" vertical="center"/>
    </xf>
    <xf numFmtId="0" fontId="37" fillId="34" borderId="10" xfId="0" applyFont="1" applyFill="1" applyBorder="1" applyAlignment="1">
      <alignment vertical="center"/>
    </xf>
    <xf numFmtId="3" fontId="38" fillId="34" borderId="1" xfId="0" applyNumberFormat="1" applyFont="1" applyFill="1" applyBorder="1" applyAlignment="1">
      <alignment horizontal="left" vertical="center" wrapText="1"/>
    </xf>
    <xf numFmtId="4" fontId="39" fillId="0" borderId="0" xfId="0" applyNumberFormat="1" applyFont="1" applyFill="1" applyBorder="1" applyAlignment="1">
      <alignment horizontal="center" vertical="center"/>
    </xf>
    <xf numFmtId="3" fontId="35" fillId="0" borderId="0" xfId="0" applyNumberFormat="1" applyFont="1" applyFill="1" applyBorder="1" applyAlignment="1">
      <alignment horizontal="center" vertical="center"/>
    </xf>
    <xf numFmtId="3" fontId="35" fillId="0" borderId="0" xfId="0" applyNumberFormat="1" applyFont="1" applyFill="1" applyBorder="1" applyAlignment="1">
      <alignment vertical="center"/>
    </xf>
    <xf numFmtId="4" fontId="35" fillId="0" borderId="0" xfId="0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vertical="center"/>
    </xf>
    <xf numFmtId="3" fontId="40" fillId="0" borderId="0" xfId="0" applyNumberFormat="1" applyFont="1" applyFill="1" applyAlignment="1">
      <alignment vertical="center"/>
    </xf>
    <xf numFmtId="0" fontId="41" fillId="0" borderId="0" xfId="0" applyFont="1" applyFill="1" applyAlignment="1">
      <alignment vertical="center"/>
    </xf>
    <xf numFmtId="3" fontId="41" fillId="0" borderId="0" xfId="0" applyNumberFormat="1" applyFont="1" applyFill="1" applyAlignment="1">
      <alignment vertical="center"/>
    </xf>
    <xf numFmtId="0" fontId="41" fillId="0" borderId="0" xfId="0" applyFont="1" applyAlignment="1">
      <alignment vertical="center"/>
    </xf>
    <xf numFmtId="3" fontId="41" fillId="0" borderId="0" xfId="0" applyNumberFormat="1" applyFont="1" applyAlignment="1">
      <alignment vertical="center"/>
    </xf>
    <xf numFmtId="4" fontId="40" fillId="0" borderId="0" xfId="0" applyNumberFormat="1" applyFont="1" applyFill="1" applyBorder="1" applyAlignment="1">
      <alignment horizontal="center" vertical="center"/>
    </xf>
    <xf numFmtId="3" fontId="40" fillId="0" borderId="0" xfId="0" applyNumberFormat="1" applyFont="1" applyFill="1" applyBorder="1" applyAlignment="1">
      <alignment horizontal="center" vertical="center"/>
    </xf>
    <xf numFmtId="3" fontId="42" fillId="0" borderId="0" xfId="0" applyNumberFormat="1" applyFont="1" applyFill="1" applyAlignment="1">
      <alignment vertical="center"/>
    </xf>
    <xf numFmtId="3" fontId="35" fillId="0" borderId="0" xfId="0" applyNumberFormat="1" applyFont="1" applyFill="1" applyAlignment="1">
      <alignment horizontal="center" vertical="center"/>
    </xf>
    <xf numFmtId="0" fontId="9" fillId="36" borderId="14" xfId="0" applyFont="1" applyFill="1" applyBorder="1" applyAlignment="1">
      <alignment horizontal="center" vertical="center" wrapText="1"/>
    </xf>
    <xf numFmtId="0" fontId="9" fillId="36" borderId="15" xfId="0" applyFont="1" applyFill="1" applyBorder="1" applyAlignment="1">
      <alignment horizontal="center" vertical="center" wrapText="1"/>
    </xf>
    <xf numFmtId="0" fontId="14" fillId="37" borderId="25" xfId="0" applyFont="1" applyFill="1" applyBorder="1" applyAlignment="1">
      <alignment horizontal="center" vertical="center" wrapText="1"/>
    </xf>
    <xf numFmtId="0" fontId="14" fillId="37" borderId="16" xfId="0" applyFont="1" applyFill="1" applyBorder="1" applyAlignment="1">
      <alignment horizontal="center" vertical="center" wrapText="1"/>
    </xf>
    <xf numFmtId="0" fontId="36" fillId="34" borderId="17" xfId="0" applyFont="1" applyFill="1" applyBorder="1" applyAlignment="1">
      <alignment horizontal="center" vertical="center"/>
    </xf>
    <xf numFmtId="0" fontId="36" fillId="34" borderId="1" xfId="0" applyFont="1" applyFill="1" applyBorder="1" applyAlignment="1">
      <alignment horizontal="center" vertical="center"/>
    </xf>
    <xf numFmtId="0" fontId="36" fillId="34" borderId="18" xfId="0" applyFont="1" applyFill="1" applyBorder="1" applyAlignment="1">
      <alignment horizontal="center" vertical="center"/>
    </xf>
    <xf numFmtId="0" fontId="7" fillId="37" borderId="14" xfId="0" applyFont="1" applyFill="1" applyBorder="1" applyAlignment="1">
      <alignment horizontal="center" vertical="center" wrapText="1"/>
    </xf>
    <xf numFmtId="0" fontId="7" fillId="37" borderId="15" xfId="0" applyFont="1" applyFill="1" applyBorder="1" applyAlignment="1">
      <alignment horizontal="center" vertical="center" wrapText="1"/>
    </xf>
    <xf numFmtId="49" fontId="36" fillId="34" borderId="19" xfId="0" applyNumberFormat="1" applyFont="1" applyFill="1" applyBorder="1" applyAlignment="1">
      <alignment horizontal="center" vertical="center"/>
    </xf>
    <xf numFmtId="49" fontId="36" fillId="34" borderId="20" xfId="0" applyNumberFormat="1" applyFont="1" applyFill="1" applyBorder="1" applyAlignment="1">
      <alignment horizontal="center" vertical="center"/>
    </xf>
    <xf numFmtId="0" fontId="7" fillId="37" borderId="25" xfId="0" applyFont="1" applyFill="1" applyBorder="1" applyAlignment="1">
      <alignment horizontal="center" vertical="center" wrapText="1"/>
    </xf>
    <xf numFmtId="0" fontId="7" fillId="37" borderId="1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36" fillId="0" borderId="19" xfId="0" applyNumberFormat="1" applyFont="1" applyBorder="1" applyAlignment="1">
      <alignment horizontal="center" vertical="center"/>
    </xf>
    <xf numFmtId="49" fontId="36" fillId="0" borderId="20" xfId="0" applyNumberFormat="1" applyFont="1" applyBorder="1" applyAlignment="1">
      <alignment horizontal="center" vertical="center"/>
    </xf>
    <xf numFmtId="0" fontId="14" fillId="37" borderId="14" xfId="0" applyFont="1" applyFill="1" applyBorder="1" applyAlignment="1">
      <alignment horizontal="center" vertical="center" wrapText="1"/>
    </xf>
    <xf numFmtId="0" fontId="14" fillId="37" borderId="15" xfId="0" applyFont="1" applyFill="1" applyBorder="1" applyAlignment="1">
      <alignment horizontal="center" vertical="center" wrapText="1"/>
    </xf>
  </cellXfs>
  <cellStyles count="45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2" builtinId="15" customBuiltin="1"/>
    <cellStyle name="Bağlı Hücre" xfId="13" builtinId="24" customBuiltin="1"/>
    <cellStyle name="Başlık 1" xfId="3" builtinId="16" customBuiltin="1"/>
    <cellStyle name="Başlık 2" xfId="4" builtinId="17" customBuiltin="1"/>
    <cellStyle name="Başlık 3" xfId="5" builtinId="18" customBuiltin="1"/>
    <cellStyle name="Başlık 4" xfId="6" builtinId="19" customBuiltin="1"/>
    <cellStyle name="Çıkış" xfId="11" builtinId="21" customBuiltin="1"/>
    <cellStyle name="Giriş" xfId="10" builtinId="20" customBuiltin="1"/>
    <cellStyle name="Hesaplama" xfId="12" builtinId="22" customBuiltin="1"/>
    <cellStyle name="İşaretli Hücre" xfId="14" builtinId="23" customBuiltin="1"/>
    <cellStyle name="İyi" xfId="7" builtinId="26" customBuiltin="1"/>
    <cellStyle name="Kötü" xfId="8" builtinId="27" customBuiltin="1"/>
    <cellStyle name="Normal" xfId="0" builtinId="0"/>
    <cellStyle name="Normal 2" xfId="44" xr:uid="{00000000-0005-0000-0000-000026000000}"/>
    <cellStyle name="Normal 3" xfId="42" xr:uid="{00000000-0005-0000-0000-000027000000}"/>
    <cellStyle name="Note 2" xfId="43" xr:uid="{00000000-0005-0000-0000-000028000000}"/>
    <cellStyle name="Nötr" xfId="9" builtinId="28" customBuiltin="1"/>
    <cellStyle name="Toplam" xfId="17" builtinId="25" customBuiltin="1"/>
    <cellStyle name="Uyarı Metni" xfId="15" builtinId="11" customBuiltin="1"/>
    <cellStyle name="Virgül" xfId="1" builtinId="3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D9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86531</xdr:colOff>
      <xdr:row>0</xdr:row>
      <xdr:rowOff>99859</xdr:rowOff>
    </xdr:from>
    <xdr:to>
      <xdr:col>1</xdr:col>
      <xdr:colOff>1934381</xdr:colOff>
      <xdr:row>1</xdr:row>
      <xdr:rowOff>457999</xdr:rowOff>
    </xdr:to>
    <xdr:pic>
      <xdr:nvPicPr>
        <xdr:cNvPr id="1149" name="Picture 1" descr="itkib_A4_logo_tek.jpg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531" y="99859"/>
          <a:ext cx="2511771" cy="901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2" name="Picture 1" descr="itkib_A4_logo_tek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3" name="Picture 1" descr="itkib_A4_logo_tek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4" name="Picture 1" descr="itkib_A4_logo_tek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2</xdr:col>
      <xdr:colOff>9252</xdr:colOff>
      <xdr:row>1</xdr:row>
      <xdr:rowOff>464820</xdr:rowOff>
    </xdr:to>
    <xdr:pic>
      <xdr:nvPicPr>
        <xdr:cNvPr id="5" name="Picture 1" descr="itkib_A4_logo_tek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62892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2" name="Picture 1" descr="itkib_A4_logo_tek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3" name="Picture 2" descr="itkib_A4_logo_tek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4" name="Picture 1" descr="itkib_A4_logo_tek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5" name="Picture 1" descr="itkib_A4_logo_tek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6" name="Picture 5" descr="itkib_A4_logo_tek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7" name="Picture 1" descr="itkib_A4_logo_tek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1</xdr:col>
      <xdr:colOff>2461260</xdr:colOff>
      <xdr:row>1</xdr:row>
      <xdr:rowOff>464820</xdr:rowOff>
    </xdr:to>
    <xdr:pic>
      <xdr:nvPicPr>
        <xdr:cNvPr id="8" name="Picture 1" descr="itkib_A4_logo_tek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5745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556260</xdr:colOff>
      <xdr:row>0</xdr:row>
      <xdr:rowOff>106680</xdr:rowOff>
    </xdr:from>
    <xdr:to>
      <xdr:col>2</xdr:col>
      <xdr:colOff>9252</xdr:colOff>
      <xdr:row>1</xdr:row>
      <xdr:rowOff>464820</xdr:rowOff>
    </xdr:to>
    <xdr:pic>
      <xdr:nvPicPr>
        <xdr:cNvPr id="9" name="Picture 1" descr="itkib_A4_logo_tek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" y="106680"/>
          <a:ext cx="2462892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2"/>
  <sheetViews>
    <sheetView tabSelected="1" zoomScale="90" zoomScaleNormal="90" workbookViewId="0">
      <selection activeCell="H58" sqref="H58"/>
    </sheetView>
  </sheetViews>
  <sheetFormatPr defaultColWidth="9.140625" defaultRowHeight="14.25" x14ac:dyDescent="0.2"/>
  <cols>
    <col min="1" max="1" width="9.140625" style="24"/>
    <col min="2" max="2" width="36" style="24" customWidth="1"/>
    <col min="3" max="3" width="18" style="39" bestFit="1" customWidth="1"/>
    <col min="4" max="4" width="18" style="40" bestFit="1" customWidth="1"/>
    <col min="5" max="5" width="11.42578125" style="39" customWidth="1"/>
    <col min="6" max="6" width="21.7109375" style="24" customWidth="1"/>
    <col min="7" max="7" width="11.7109375" style="36" customWidth="1"/>
    <col min="8" max="8" width="21.7109375" style="24" customWidth="1"/>
    <col min="9" max="9" width="11.7109375" style="24" customWidth="1"/>
    <col min="10" max="10" width="11.5703125" style="38" customWidth="1"/>
    <col min="11" max="11" width="10.7109375" style="24" customWidth="1"/>
    <col min="12" max="12" width="14" style="84" customWidth="1"/>
    <col min="13" max="16" width="15.42578125" style="85" customWidth="1"/>
    <col min="17" max="16384" width="9.140625" style="24"/>
  </cols>
  <sheetData>
    <row r="1" spans="1:16" ht="42.75" customHeight="1" x14ac:dyDescent="0.2">
      <c r="A1" s="98" t="s">
        <v>10</v>
      </c>
      <c r="B1" s="99"/>
      <c r="C1" s="99"/>
      <c r="D1" s="99"/>
      <c r="E1" s="99"/>
      <c r="F1" s="99"/>
      <c r="G1" s="99"/>
      <c r="H1" s="99"/>
      <c r="I1" s="99"/>
      <c r="J1" s="100"/>
    </row>
    <row r="2" spans="1:16" ht="41.25" customHeight="1" x14ac:dyDescent="0.2">
      <c r="A2" s="78"/>
      <c r="B2" s="103" t="s">
        <v>41</v>
      </c>
      <c r="C2" s="103"/>
      <c r="D2" s="103"/>
      <c r="E2" s="103"/>
      <c r="F2" s="103"/>
      <c r="G2" s="103"/>
      <c r="H2" s="103"/>
      <c r="I2" s="103"/>
      <c r="J2" s="104"/>
    </row>
    <row r="3" spans="1:16" s="26" customFormat="1" ht="45.4" customHeight="1" x14ac:dyDescent="0.2">
      <c r="A3" s="109" t="s">
        <v>8</v>
      </c>
      <c r="B3" s="110"/>
      <c r="C3" s="42" t="s">
        <v>42</v>
      </c>
      <c r="D3" s="42" t="s">
        <v>43</v>
      </c>
      <c r="E3" s="9" t="s">
        <v>0</v>
      </c>
      <c r="F3" s="42" t="s">
        <v>44</v>
      </c>
      <c r="G3" s="9" t="s">
        <v>13</v>
      </c>
      <c r="H3" s="42" t="s">
        <v>45</v>
      </c>
      <c r="I3" s="9" t="s">
        <v>13</v>
      </c>
      <c r="J3" s="10" t="s">
        <v>9</v>
      </c>
      <c r="L3" s="84"/>
      <c r="M3" s="85"/>
      <c r="N3" s="85"/>
      <c r="O3" s="85"/>
      <c r="P3" s="85"/>
    </row>
    <row r="4" spans="1:16" s="28" customFormat="1" ht="20.100000000000001" customHeight="1" x14ac:dyDescent="0.2">
      <c r="A4" s="47">
        <v>1</v>
      </c>
      <c r="B4" s="48" t="s">
        <v>46</v>
      </c>
      <c r="C4" s="49">
        <v>20550.683789999999</v>
      </c>
      <c r="D4" s="49">
        <v>13719.184670000001</v>
      </c>
      <c r="E4" s="50">
        <f t="shared" ref="E4:E56" si="0">(D4-C4)/C4*100</f>
        <v>-33.242198604234368</v>
      </c>
      <c r="F4" s="49">
        <v>52935.279040000001</v>
      </c>
      <c r="G4" s="50">
        <f>(F4*100)/$F$59</f>
        <v>12.053393057593933</v>
      </c>
      <c r="H4" s="49">
        <v>41094.69038</v>
      </c>
      <c r="I4" s="51">
        <f>(H4*100)/$H$59</f>
        <v>9.8961570314675349</v>
      </c>
      <c r="J4" s="52">
        <f t="shared" ref="J4:J32" si="1">(H4-F4)/F4*100</f>
        <v>-22.368048066871964</v>
      </c>
      <c r="K4" s="27"/>
      <c r="L4" s="86"/>
      <c r="M4" s="87"/>
      <c r="N4" s="87"/>
      <c r="O4" s="87"/>
      <c r="P4" s="87"/>
    </row>
    <row r="5" spans="1:16" s="28" customFormat="1" ht="20.100000000000001" customHeight="1" x14ac:dyDescent="0.2">
      <c r="A5" s="21">
        <v>2</v>
      </c>
      <c r="B5" s="11" t="s">
        <v>47</v>
      </c>
      <c r="C5" s="12">
        <v>13963.65682</v>
      </c>
      <c r="D5" s="12">
        <v>9772.7639899999995</v>
      </c>
      <c r="E5" s="13">
        <f>(D5-C5)/C5*100</f>
        <v>-30.012860413451502</v>
      </c>
      <c r="F5" s="12">
        <v>31883.795819999999</v>
      </c>
      <c r="G5" s="13">
        <f>(F5*100)/$F$59</f>
        <v>7.259958389869487</v>
      </c>
      <c r="H5" s="12">
        <v>33273.533620000002</v>
      </c>
      <c r="I5" s="14">
        <f t="shared" ref="I5:I14" si="2">(H5*100)/$H$59</f>
        <v>8.0127167439516409</v>
      </c>
      <c r="J5" s="15">
        <f t="shared" si="1"/>
        <v>4.3587589377556197</v>
      </c>
      <c r="K5" s="27"/>
      <c r="L5" s="86"/>
      <c r="M5" s="87"/>
      <c r="N5" s="87"/>
      <c r="O5" s="87"/>
      <c r="P5" s="87"/>
    </row>
    <row r="6" spans="1:16" s="28" customFormat="1" ht="20.100000000000001" customHeight="1" x14ac:dyDescent="0.2">
      <c r="A6" s="53">
        <v>3</v>
      </c>
      <c r="B6" s="48" t="s">
        <v>15</v>
      </c>
      <c r="C6" s="49">
        <v>13481.606109999999</v>
      </c>
      <c r="D6" s="49">
        <v>6246.3679900000006</v>
      </c>
      <c r="E6" s="50">
        <f t="shared" si="0"/>
        <v>-53.667478941053261</v>
      </c>
      <c r="F6" s="49">
        <v>33281.521489999999</v>
      </c>
      <c r="G6" s="50">
        <f t="shared" ref="G6:G39" si="3">(F6*100)/$F$59</f>
        <v>7.5782213175942719</v>
      </c>
      <c r="H6" s="49">
        <v>27881.501789999998</v>
      </c>
      <c r="I6" s="51">
        <f t="shared" si="2"/>
        <v>6.7142425806246733</v>
      </c>
      <c r="J6" s="52">
        <f t="shared" si="1"/>
        <v>-16.225278948327311</v>
      </c>
      <c r="K6" s="27"/>
      <c r="L6" s="86"/>
      <c r="M6" s="87"/>
      <c r="N6" s="87"/>
      <c r="O6" s="87"/>
      <c r="P6" s="87"/>
    </row>
    <row r="7" spans="1:16" s="28" customFormat="1" ht="20.100000000000001" customHeight="1" x14ac:dyDescent="0.2">
      <c r="A7" s="21">
        <v>4</v>
      </c>
      <c r="B7" s="11" t="s">
        <v>17</v>
      </c>
      <c r="C7" s="12">
        <v>4293.6403600000003</v>
      </c>
      <c r="D7" s="12">
        <v>5336.78395</v>
      </c>
      <c r="E7" s="13">
        <f t="shared" si="0"/>
        <v>24.295085348042509</v>
      </c>
      <c r="F7" s="12">
        <v>14102.13026</v>
      </c>
      <c r="G7" s="13">
        <f t="shared" si="3"/>
        <v>3.2110630576770323</v>
      </c>
      <c r="H7" s="12">
        <v>19005.764930000001</v>
      </c>
      <c r="I7" s="14">
        <f t="shared" si="2"/>
        <v>4.5768451474202001</v>
      </c>
      <c r="J7" s="15">
        <f t="shared" si="1"/>
        <v>34.772297373460802</v>
      </c>
      <c r="K7" s="30"/>
      <c r="L7" s="86"/>
      <c r="M7" s="87"/>
      <c r="N7" s="87"/>
      <c r="O7" s="87"/>
      <c r="P7" s="87"/>
    </row>
    <row r="8" spans="1:16" s="28" customFormat="1" ht="20.100000000000001" customHeight="1" x14ac:dyDescent="0.2">
      <c r="A8" s="53">
        <v>5</v>
      </c>
      <c r="B8" s="48" t="s">
        <v>16</v>
      </c>
      <c r="C8" s="49">
        <v>9382.5359800000006</v>
      </c>
      <c r="D8" s="49">
        <v>4283.8611100000007</v>
      </c>
      <c r="E8" s="50">
        <f>(D8-C8)/C8*100</f>
        <v>-54.342182975566914</v>
      </c>
      <c r="F8" s="49">
        <v>23584.813989999999</v>
      </c>
      <c r="G8" s="50">
        <f>(F8*100)/$F$59</f>
        <v>5.3702755207335207</v>
      </c>
      <c r="H8" s="49">
        <v>18590.072459999999</v>
      </c>
      <c r="I8" s="51">
        <f t="shared" si="2"/>
        <v>4.4767407806059243</v>
      </c>
      <c r="J8" s="52">
        <f t="shared" si="1"/>
        <v>-21.177786401528451</v>
      </c>
      <c r="L8" s="86"/>
      <c r="M8" s="87"/>
      <c r="N8" s="87"/>
      <c r="O8" s="87"/>
      <c r="P8" s="87"/>
    </row>
    <row r="9" spans="1:16" s="28" customFormat="1" ht="20.100000000000001" customHeight="1" x14ac:dyDescent="0.2">
      <c r="A9" s="21">
        <v>6</v>
      </c>
      <c r="B9" s="11" t="s">
        <v>48</v>
      </c>
      <c r="C9" s="12">
        <v>7023.1277599999994</v>
      </c>
      <c r="D9" s="12">
        <v>5097.1538899999996</v>
      </c>
      <c r="E9" s="13">
        <f t="shared" si="0"/>
        <v>-27.423306763253301</v>
      </c>
      <c r="F9" s="12">
        <v>15940.947410000001</v>
      </c>
      <c r="G9" s="13">
        <f t="shared" si="3"/>
        <v>3.629762765545705</v>
      </c>
      <c r="H9" s="12">
        <v>15100.51059</v>
      </c>
      <c r="I9" s="14">
        <f>(H9*100)/$H$59</f>
        <v>3.6364071044736863</v>
      </c>
      <c r="J9" s="15">
        <f>(H9-F9)/F9*100</f>
        <v>-5.272188649670734</v>
      </c>
      <c r="L9" s="86"/>
      <c r="M9" s="87"/>
      <c r="N9" s="87"/>
      <c r="O9" s="87"/>
      <c r="P9" s="87"/>
    </row>
    <row r="10" spans="1:16" s="28" customFormat="1" ht="20.100000000000001" customHeight="1" x14ac:dyDescent="0.2">
      <c r="A10" s="53">
        <v>7</v>
      </c>
      <c r="B10" s="48" t="s">
        <v>19</v>
      </c>
      <c r="C10" s="49">
        <v>4101.4089100000001</v>
      </c>
      <c r="D10" s="49">
        <v>6091.3586299999997</v>
      </c>
      <c r="E10" s="50">
        <f t="shared" si="0"/>
        <v>48.518686228728157</v>
      </c>
      <c r="F10" s="49">
        <v>10825.937840000001</v>
      </c>
      <c r="G10" s="50">
        <f t="shared" si="3"/>
        <v>2.4650721856778457</v>
      </c>
      <c r="H10" s="49">
        <v>13803.20189</v>
      </c>
      <c r="I10" s="51">
        <f t="shared" si="2"/>
        <v>3.3239976302867928</v>
      </c>
      <c r="J10" s="52">
        <f t="shared" si="1"/>
        <v>27.501211386966538</v>
      </c>
      <c r="L10" s="86"/>
      <c r="M10" s="87"/>
      <c r="N10" s="87"/>
      <c r="O10" s="87"/>
      <c r="P10" s="87"/>
    </row>
    <row r="11" spans="1:16" s="28" customFormat="1" ht="20.100000000000001" customHeight="1" x14ac:dyDescent="0.2">
      <c r="A11" s="21">
        <v>8</v>
      </c>
      <c r="B11" s="11" t="s">
        <v>35</v>
      </c>
      <c r="C11" s="12">
        <v>6141.0626500000008</v>
      </c>
      <c r="D11" s="12">
        <v>3904.4348799999998</v>
      </c>
      <c r="E11" s="13">
        <f t="shared" si="0"/>
        <v>-36.420859018593475</v>
      </c>
      <c r="F11" s="12">
        <v>14974.78435</v>
      </c>
      <c r="G11" s="13">
        <f t="shared" si="3"/>
        <v>3.4097668888618795</v>
      </c>
      <c r="H11" s="12">
        <v>13396.730449999999</v>
      </c>
      <c r="I11" s="14">
        <f t="shared" si="2"/>
        <v>3.2261138121620938</v>
      </c>
      <c r="J11" s="15">
        <f t="shared" si="1"/>
        <v>-10.538074292869538</v>
      </c>
      <c r="L11" s="86"/>
      <c r="M11" s="87"/>
      <c r="N11" s="87"/>
      <c r="O11" s="87"/>
      <c r="P11" s="92"/>
    </row>
    <row r="12" spans="1:16" s="28" customFormat="1" ht="20.100000000000001" customHeight="1" x14ac:dyDescent="0.2">
      <c r="A12" s="53">
        <v>9</v>
      </c>
      <c r="B12" s="48" t="s">
        <v>49</v>
      </c>
      <c r="C12" s="49">
        <v>5405.7146600000005</v>
      </c>
      <c r="D12" s="49">
        <v>4635.6423800000002</v>
      </c>
      <c r="E12" s="50">
        <f t="shared" si="0"/>
        <v>-14.24552216376142</v>
      </c>
      <c r="F12" s="49">
        <v>13695.70383</v>
      </c>
      <c r="G12" s="50">
        <f t="shared" si="3"/>
        <v>3.1185195290770804</v>
      </c>
      <c r="H12" s="49">
        <v>12435.729029999999</v>
      </c>
      <c r="I12" s="51">
        <f>(H12*100)/$H$59</f>
        <v>2.9946916777733716</v>
      </c>
      <c r="J12" s="52">
        <f t="shared" si="1"/>
        <v>-9.1997813010534539</v>
      </c>
      <c r="L12" s="86"/>
      <c r="M12" s="87"/>
      <c r="N12" s="87"/>
      <c r="O12" s="87"/>
      <c r="P12" s="87"/>
    </row>
    <row r="13" spans="1:16" s="28" customFormat="1" ht="20.100000000000001" customHeight="1" thickBot="1" x14ac:dyDescent="0.25">
      <c r="A13" s="22">
        <v>10</v>
      </c>
      <c r="B13" s="16" t="s">
        <v>18</v>
      </c>
      <c r="C13" s="17">
        <v>3134.7425200000002</v>
      </c>
      <c r="D13" s="17">
        <v>2616.1109799999999</v>
      </c>
      <c r="E13" s="18">
        <f t="shared" si="0"/>
        <v>-16.54462963675882</v>
      </c>
      <c r="F13" s="17">
        <v>13081.49843</v>
      </c>
      <c r="G13" s="18">
        <f t="shared" si="3"/>
        <v>2.9786646111743611</v>
      </c>
      <c r="H13" s="17">
        <v>12261.13934</v>
      </c>
      <c r="I13" s="19">
        <f t="shared" si="2"/>
        <v>2.9526481200208083</v>
      </c>
      <c r="J13" s="20">
        <f t="shared" si="1"/>
        <v>-6.2711400715277223</v>
      </c>
      <c r="L13" s="86"/>
      <c r="M13" s="87"/>
      <c r="N13" s="87"/>
      <c r="O13" s="87"/>
      <c r="P13" s="87"/>
    </row>
    <row r="14" spans="1:16" s="28" customFormat="1" ht="24.95" customHeight="1" x14ac:dyDescent="0.2">
      <c r="A14" s="96" t="s">
        <v>4</v>
      </c>
      <c r="B14" s="97"/>
      <c r="C14" s="66">
        <f>SUM(C4:C13)</f>
        <v>87478.179560000004</v>
      </c>
      <c r="D14" s="66">
        <f>SUM(D4:D13)</f>
        <v>61703.662469999996</v>
      </c>
      <c r="E14" s="67">
        <f>(D14-C14)/C14*100</f>
        <v>-29.463938572614722</v>
      </c>
      <c r="F14" s="66">
        <f>SUM(F4:F13)</f>
        <v>224306.41245999999</v>
      </c>
      <c r="G14" s="68">
        <f t="shared" si="3"/>
        <v>51.074697323805111</v>
      </c>
      <c r="H14" s="66">
        <f>SUM(H4:H13)</f>
        <v>206842.87447999997</v>
      </c>
      <c r="I14" s="68">
        <f t="shared" si="2"/>
        <v>49.81056062878671</v>
      </c>
      <c r="J14" s="69">
        <f t="shared" si="1"/>
        <v>-7.7855723287064968</v>
      </c>
      <c r="L14" s="86"/>
      <c r="M14" s="87"/>
      <c r="N14" s="87"/>
      <c r="O14" s="87"/>
      <c r="P14" s="87"/>
    </row>
    <row r="15" spans="1:16" s="28" customFormat="1" ht="20.100000000000001" customHeight="1" x14ac:dyDescent="0.2">
      <c r="A15" s="53">
        <v>11</v>
      </c>
      <c r="B15" s="48" t="s">
        <v>50</v>
      </c>
      <c r="C15" s="49">
        <v>3047.3303799999999</v>
      </c>
      <c r="D15" s="49">
        <v>2870.4615099999996</v>
      </c>
      <c r="E15" s="50">
        <f t="shared" si="0"/>
        <v>-5.804059551954464</v>
      </c>
      <c r="F15" s="49">
        <v>9019.8051999999989</v>
      </c>
      <c r="G15" s="50">
        <f t="shared" si="3"/>
        <v>2.0538147592719223</v>
      </c>
      <c r="H15" s="49">
        <v>10241.72791</v>
      </c>
      <c r="I15" s="51">
        <f t="shared" ref="I15:I39" si="4">(H15*100)/$H$59</f>
        <v>2.4663465458362652</v>
      </c>
      <c r="J15" s="52">
        <f t="shared" si="1"/>
        <v>13.547107536202677</v>
      </c>
      <c r="L15" s="86"/>
      <c r="M15" s="87"/>
      <c r="N15" s="87"/>
      <c r="O15" s="87"/>
      <c r="P15" s="87"/>
    </row>
    <row r="16" spans="1:16" s="28" customFormat="1" ht="20.100000000000001" customHeight="1" x14ac:dyDescent="0.2">
      <c r="A16" s="21">
        <v>12</v>
      </c>
      <c r="B16" s="11" t="s">
        <v>68</v>
      </c>
      <c r="C16" s="12">
        <v>2887.6099599999998</v>
      </c>
      <c r="D16" s="12">
        <v>2998.72856</v>
      </c>
      <c r="E16" s="13">
        <f t="shared" si="0"/>
        <v>3.8481166618500047</v>
      </c>
      <c r="F16" s="12">
        <v>7857.38717</v>
      </c>
      <c r="G16" s="13">
        <f t="shared" si="3"/>
        <v>1.7891315146207194</v>
      </c>
      <c r="H16" s="12">
        <v>10217.620869999999</v>
      </c>
      <c r="I16" s="14">
        <f t="shared" si="4"/>
        <v>2.4605412446842703</v>
      </c>
      <c r="J16" s="15">
        <f t="shared" si="1"/>
        <v>30.038403974943733</v>
      </c>
      <c r="L16" s="86"/>
      <c r="M16" s="87"/>
      <c r="N16" s="87"/>
      <c r="O16" s="87"/>
      <c r="P16" s="87"/>
    </row>
    <row r="17" spans="1:16" s="28" customFormat="1" ht="20.100000000000001" customHeight="1" x14ac:dyDescent="0.2">
      <c r="A17" s="53">
        <v>13</v>
      </c>
      <c r="B17" s="48" t="s">
        <v>21</v>
      </c>
      <c r="C17" s="49">
        <v>4461.1021900000005</v>
      </c>
      <c r="D17" s="49">
        <v>4194.6174700000001</v>
      </c>
      <c r="E17" s="50">
        <f t="shared" si="0"/>
        <v>-5.9735174997190628</v>
      </c>
      <c r="F17" s="49">
        <v>9398.6324600000007</v>
      </c>
      <c r="G17" s="50">
        <f t="shared" si="3"/>
        <v>2.1400739412110781</v>
      </c>
      <c r="H17" s="49">
        <v>9249.8832500000008</v>
      </c>
      <c r="I17" s="51">
        <f t="shared" si="4"/>
        <v>2.2274969422641329</v>
      </c>
      <c r="J17" s="52">
        <f t="shared" si="1"/>
        <v>-1.5826686556056684</v>
      </c>
      <c r="L17" s="86"/>
      <c r="M17" s="87"/>
      <c r="N17" s="87"/>
      <c r="O17" s="87"/>
      <c r="P17" s="87"/>
    </row>
    <row r="18" spans="1:16" s="28" customFormat="1" ht="20.100000000000001" customHeight="1" x14ac:dyDescent="0.2">
      <c r="A18" s="21">
        <v>14</v>
      </c>
      <c r="B18" s="11" t="s">
        <v>51</v>
      </c>
      <c r="C18" s="12">
        <v>1813.3301299999998</v>
      </c>
      <c r="D18" s="12">
        <v>2795.5232099999998</v>
      </c>
      <c r="E18" s="13">
        <f t="shared" si="0"/>
        <v>54.165155243959916</v>
      </c>
      <c r="F18" s="12">
        <v>5349.8785900000003</v>
      </c>
      <c r="G18" s="13">
        <f t="shared" si="3"/>
        <v>1.2181703889186946</v>
      </c>
      <c r="H18" s="12">
        <v>7760.7850599999992</v>
      </c>
      <c r="I18" s="14">
        <f t="shared" si="4"/>
        <v>1.8689019659485067</v>
      </c>
      <c r="J18" s="15">
        <f t="shared" si="1"/>
        <v>45.064695010209547</v>
      </c>
      <c r="L18" s="86"/>
      <c r="M18" s="87"/>
      <c r="N18" s="87"/>
      <c r="O18" s="87"/>
      <c r="P18" s="87"/>
    </row>
    <row r="19" spans="1:16" s="28" customFormat="1" ht="20.100000000000001" customHeight="1" x14ac:dyDescent="0.2">
      <c r="A19" s="53">
        <v>15</v>
      </c>
      <c r="B19" s="48" t="s">
        <v>23</v>
      </c>
      <c r="C19" s="49">
        <v>2683.7130000000002</v>
      </c>
      <c r="D19" s="49">
        <v>2079.5256799999997</v>
      </c>
      <c r="E19" s="50">
        <f t="shared" si="0"/>
        <v>-22.513112244118521</v>
      </c>
      <c r="F19" s="49">
        <v>6918.1195099999995</v>
      </c>
      <c r="G19" s="50">
        <f t="shared" si="3"/>
        <v>1.5752597357695752</v>
      </c>
      <c r="H19" s="49">
        <v>7753.2608200000004</v>
      </c>
      <c r="I19" s="51">
        <f t="shared" si="4"/>
        <v>1.8670900272310251</v>
      </c>
      <c r="J19" s="52">
        <f t="shared" si="1"/>
        <v>12.071796516276153</v>
      </c>
      <c r="L19" s="86"/>
      <c r="M19" s="87"/>
      <c r="N19" s="87"/>
      <c r="O19" s="87"/>
      <c r="P19" s="87"/>
    </row>
    <row r="20" spans="1:16" s="28" customFormat="1" ht="20.100000000000001" customHeight="1" x14ac:dyDescent="0.2">
      <c r="A20" s="21">
        <v>16</v>
      </c>
      <c r="B20" s="11" t="s">
        <v>20</v>
      </c>
      <c r="C20" s="12">
        <v>2903.4046000000003</v>
      </c>
      <c r="D20" s="12">
        <v>2145.9290699999997</v>
      </c>
      <c r="E20" s="13">
        <f t="shared" si="0"/>
        <v>-26.089217121168733</v>
      </c>
      <c r="F20" s="12">
        <v>9998.85059</v>
      </c>
      <c r="G20" s="13">
        <f t="shared" si="3"/>
        <v>2.2767439498024604</v>
      </c>
      <c r="H20" s="12">
        <v>6934.0304800000004</v>
      </c>
      <c r="I20" s="14">
        <f t="shared" si="4"/>
        <v>1.6698082856090424</v>
      </c>
      <c r="J20" s="15">
        <f t="shared" si="1"/>
        <v>-30.651724239835847</v>
      </c>
      <c r="L20" s="86"/>
      <c r="M20" s="87"/>
      <c r="N20" s="87"/>
      <c r="O20" s="87"/>
      <c r="P20" s="87"/>
    </row>
    <row r="21" spans="1:16" s="28" customFormat="1" ht="20.100000000000001" customHeight="1" x14ac:dyDescent="0.2">
      <c r="A21" s="53">
        <v>17</v>
      </c>
      <c r="B21" s="48" t="s">
        <v>52</v>
      </c>
      <c r="C21" s="49">
        <v>1407.7489699999999</v>
      </c>
      <c r="D21" s="49">
        <v>2318.03775</v>
      </c>
      <c r="E21" s="50">
        <f t="shared" si="0"/>
        <v>64.662720371232112</v>
      </c>
      <c r="F21" s="49">
        <v>3509.8267500000002</v>
      </c>
      <c r="G21" s="50">
        <f t="shared" si="3"/>
        <v>0.79918954143681564</v>
      </c>
      <c r="H21" s="49">
        <v>6841.1659200000004</v>
      </c>
      <c r="I21" s="51">
        <f t="shared" si="4"/>
        <v>1.6474452440598744</v>
      </c>
      <c r="J21" s="52">
        <f t="shared" si="1"/>
        <v>94.914632752172167</v>
      </c>
      <c r="L21" s="86"/>
      <c r="M21" s="87"/>
      <c r="N21" s="87"/>
      <c r="O21" s="87"/>
      <c r="P21" s="87"/>
    </row>
    <row r="22" spans="1:16" s="28" customFormat="1" ht="20.100000000000001" customHeight="1" x14ac:dyDescent="0.2">
      <c r="A22" s="21">
        <v>18</v>
      </c>
      <c r="B22" s="11" t="s">
        <v>36</v>
      </c>
      <c r="C22" s="12">
        <v>4084.1414599999998</v>
      </c>
      <c r="D22" s="12">
        <v>3267.50486</v>
      </c>
      <c r="E22" s="13">
        <f t="shared" si="0"/>
        <v>-19.99530643093836</v>
      </c>
      <c r="F22" s="12">
        <v>9056.576869999999</v>
      </c>
      <c r="G22" s="13">
        <f t="shared" si="3"/>
        <v>2.0621876893845457</v>
      </c>
      <c r="H22" s="12">
        <v>6630.8466699999999</v>
      </c>
      <c r="I22" s="14">
        <f t="shared" si="4"/>
        <v>1.5967975252063107</v>
      </c>
      <c r="J22" s="15">
        <f t="shared" si="1"/>
        <v>-26.784183856874826</v>
      </c>
      <c r="L22" s="86"/>
      <c r="M22" s="87"/>
      <c r="N22" s="87"/>
      <c r="O22" s="87"/>
      <c r="P22" s="87"/>
    </row>
    <row r="23" spans="1:16" s="28" customFormat="1" ht="20.100000000000001" customHeight="1" x14ac:dyDescent="0.2">
      <c r="A23" s="53">
        <v>19</v>
      </c>
      <c r="B23" s="48" t="s">
        <v>67</v>
      </c>
      <c r="C23" s="49">
        <v>1488.5957100000001</v>
      </c>
      <c r="D23" s="49">
        <v>2312.6186899999998</v>
      </c>
      <c r="E23" s="50">
        <f t="shared" si="0"/>
        <v>55.355727177260214</v>
      </c>
      <c r="F23" s="49">
        <v>3996.6378100000002</v>
      </c>
      <c r="G23" s="50">
        <f t="shared" si="3"/>
        <v>0.91003669587478608</v>
      </c>
      <c r="H23" s="49">
        <v>6020.0825000000004</v>
      </c>
      <c r="I23" s="51">
        <f t="shared" si="4"/>
        <v>1.4497172557208022</v>
      </c>
      <c r="J23" s="52">
        <f t="shared" si="1"/>
        <v>50.628673054564331</v>
      </c>
      <c r="L23" s="86"/>
      <c r="M23" s="87"/>
      <c r="N23" s="87"/>
      <c r="O23" s="87"/>
      <c r="P23" s="87"/>
    </row>
    <row r="24" spans="1:16" s="28" customFormat="1" ht="20.100000000000001" customHeight="1" thickBot="1" x14ac:dyDescent="0.25">
      <c r="A24" s="21">
        <v>20</v>
      </c>
      <c r="B24" s="11" t="s">
        <v>24</v>
      </c>
      <c r="C24" s="12">
        <v>2610.1717200000003</v>
      </c>
      <c r="D24" s="12">
        <v>1872.89534</v>
      </c>
      <c r="E24" s="13">
        <f t="shared" si="0"/>
        <v>-28.246278754410849</v>
      </c>
      <c r="F24" s="12">
        <v>5501.3700599999993</v>
      </c>
      <c r="G24" s="13">
        <f t="shared" si="3"/>
        <v>1.252665082550193</v>
      </c>
      <c r="H24" s="12">
        <v>5634.6366799999996</v>
      </c>
      <c r="I24" s="14">
        <f t="shared" si="4"/>
        <v>1.3568966911522178</v>
      </c>
      <c r="J24" s="15">
        <f t="shared" si="1"/>
        <v>2.4224260238185167</v>
      </c>
      <c r="L24" s="86"/>
      <c r="M24" s="87"/>
      <c r="N24" s="87"/>
      <c r="O24" s="87"/>
      <c r="P24" s="87"/>
    </row>
    <row r="25" spans="1:16" s="28" customFormat="1" ht="24.95" customHeight="1" x14ac:dyDescent="0.2">
      <c r="A25" s="96" t="s">
        <v>5</v>
      </c>
      <c r="B25" s="97"/>
      <c r="C25" s="66">
        <f>SUM(C14:C24)</f>
        <v>114865.32768</v>
      </c>
      <c r="D25" s="66">
        <f>SUM(D14:D24)</f>
        <v>88559.504610000004</v>
      </c>
      <c r="E25" s="67">
        <f t="shared" si="0"/>
        <v>-22.901447809633758</v>
      </c>
      <c r="F25" s="66">
        <f>SUM(F14:F24)</f>
        <v>294913.49746999994</v>
      </c>
      <c r="G25" s="68">
        <f t="shared" si="3"/>
        <v>67.151970622645891</v>
      </c>
      <c r="H25" s="66">
        <f>SUM(H14:H24)</f>
        <v>284126.91463999997</v>
      </c>
      <c r="I25" s="68">
        <f t="shared" si="4"/>
        <v>68.421602356499164</v>
      </c>
      <c r="J25" s="69">
        <f>(H25-F25)/F25*100</f>
        <v>-3.6575412527862463</v>
      </c>
      <c r="L25" s="86"/>
      <c r="M25" s="87"/>
      <c r="N25" s="87"/>
      <c r="O25" s="87"/>
      <c r="P25" s="87"/>
    </row>
    <row r="26" spans="1:16" s="28" customFormat="1" ht="20.100000000000001" customHeight="1" x14ac:dyDescent="0.2">
      <c r="A26" s="53">
        <v>21</v>
      </c>
      <c r="B26" s="48" t="s">
        <v>53</v>
      </c>
      <c r="C26" s="49">
        <v>1738.45712</v>
      </c>
      <c r="D26" s="49">
        <v>1720.84518</v>
      </c>
      <c r="E26" s="50">
        <f t="shared" si="0"/>
        <v>-1.0130787695240941</v>
      </c>
      <c r="F26" s="49">
        <v>5120.8079800000005</v>
      </c>
      <c r="G26" s="50">
        <f t="shared" si="3"/>
        <v>1.1660108811132019</v>
      </c>
      <c r="H26" s="49">
        <v>5333.1241900000005</v>
      </c>
      <c r="I26" s="51">
        <f t="shared" si="4"/>
        <v>1.2842884072012346</v>
      </c>
      <c r="J26" s="52">
        <f t="shared" si="1"/>
        <v>4.1461466789856063</v>
      </c>
      <c r="L26" s="86"/>
      <c r="M26" s="87"/>
      <c r="N26" s="87"/>
      <c r="O26" s="87"/>
      <c r="P26" s="87"/>
    </row>
    <row r="27" spans="1:16" s="28" customFormat="1" ht="20.100000000000001" customHeight="1" x14ac:dyDescent="0.2">
      <c r="A27" s="21">
        <v>22</v>
      </c>
      <c r="B27" s="11" t="s">
        <v>22</v>
      </c>
      <c r="C27" s="12">
        <v>3227.1356900000001</v>
      </c>
      <c r="D27" s="12">
        <v>1737.4446399999999</v>
      </c>
      <c r="E27" s="13">
        <f t="shared" si="0"/>
        <v>-46.161401103032027</v>
      </c>
      <c r="F27" s="12">
        <v>7184.7627499999999</v>
      </c>
      <c r="G27" s="13">
        <f t="shared" si="3"/>
        <v>1.6359745527339244</v>
      </c>
      <c r="H27" s="12">
        <v>5305.4414299999999</v>
      </c>
      <c r="I27" s="14">
        <f t="shared" si="4"/>
        <v>1.2776220243305718</v>
      </c>
      <c r="J27" s="15">
        <f t="shared" si="1"/>
        <v>-26.157040745708688</v>
      </c>
      <c r="L27" s="86"/>
      <c r="M27" s="87"/>
      <c r="N27" s="87"/>
      <c r="O27" s="87"/>
      <c r="P27" s="87"/>
    </row>
    <row r="28" spans="1:16" s="28" customFormat="1" ht="20.100000000000001" customHeight="1" x14ac:dyDescent="0.2">
      <c r="A28" s="53">
        <v>23</v>
      </c>
      <c r="B28" s="48" t="s">
        <v>54</v>
      </c>
      <c r="C28" s="49">
        <v>2441.41786</v>
      </c>
      <c r="D28" s="49">
        <v>1831.0121000000001</v>
      </c>
      <c r="E28" s="50">
        <f t="shared" si="0"/>
        <v>-25.002101033208625</v>
      </c>
      <c r="F28" s="49">
        <v>4431.5096100000001</v>
      </c>
      <c r="G28" s="50">
        <f t="shared" si="3"/>
        <v>1.0090572513554241</v>
      </c>
      <c r="H28" s="49">
        <v>5145.5477099999998</v>
      </c>
      <c r="I28" s="51">
        <f>(H28*100)/$H$59</f>
        <v>1.2391174548391419</v>
      </c>
      <c r="J28" s="52">
        <f t="shared" si="1"/>
        <v>16.112750796900556</v>
      </c>
      <c r="L28" s="86"/>
      <c r="M28" s="87"/>
      <c r="N28" s="87"/>
      <c r="O28" s="87"/>
      <c r="P28" s="87"/>
    </row>
    <row r="29" spans="1:16" s="28" customFormat="1" ht="20.100000000000001" customHeight="1" x14ac:dyDescent="0.2">
      <c r="A29" s="21">
        <v>24</v>
      </c>
      <c r="B29" s="11" t="s">
        <v>25</v>
      </c>
      <c r="C29" s="12">
        <v>2139.6621099999998</v>
      </c>
      <c r="D29" s="12">
        <v>1369.42606</v>
      </c>
      <c r="E29" s="13">
        <f t="shared" si="0"/>
        <v>-35.99802260367175</v>
      </c>
      <c r="F29" s="12">
        <v>4846.18552</v>
      </c>
      <c r="G29" s="13">
        <f t="shared" si="3"/>
        <v>1.1034791912297481</v>
      </c>
      <c r="H29" s="12">
        <v>4912.4587599999995</v>
      </c>
      <c r="I29" s="14">
        <f t="shared" si="4"/>
        <v>1.1829864843860221</v>
      </c>
      <c r="J29" s="15">
        <f t="shared" si="1"/>
        <v>1.3675341095897529</v>
      </c>
      <c r="L29" s="86"/>
      <c r="M29" s="87"/>
      <c r="N29" s="87"/>
      <c r="O29" s="87"/>
      <c r="P29" s="87"/>
    </row>
    <row r="30" spans="1:16" s="28" customFormat="1" ht="20.100000000000001" customHeight="1" x14ac:dyDescent="0.2">
      <c r="A30" s="53">
        <v>25</v>
      </c>
      <c r="B30" s="48" t="s">
        <v>55</v>
      </c>
      <c r="C30" s="49">
        <v>1676.15345</v>
      </c>
      <c r="D30" s="49">
        <v>1605.0873999999999</v>
      </c>
      <c r="E30" s="50">
        <f t="shared" si="0"/>
        <v>-4.2398295931676255</v>
      </c>
      <c r="F30" s="49">
        <v>4703.4964800000007</v>
      </c>
      <c r="G30" s="50">
        <f t="shared" si="3"/>
        <v>1.0709888159012055</v>
      </c>
      <c r="H30" s="49">
        <v>4634.0480900000002</v>
      </c>
      <c r="I30" s="51">
        <f t="shared" si="4"/>
        <v>1.1159414310207585</v>
      </c>
      <c r="J30" s="52">
        <f t="shared" si="1"/>
        <v>-1.4765268836769803</v>
      </c>
      <c r="L30" s="86"/>
      <c r="M30" s="87"/>
      <c r="N30" s="87"/>
      <c r="O30" s="87"/>
      <c r="P30" s="87"/>
    </row>
    <row r="31" spans="1:16" s="28" customFormat="1" ht="20.100000000000001" customHeight="1" x14ac:dyDescent="0.2">
      <c r="A31" s="21">
        <v>26</v>
      </c>
      <c r="B31" s="11" t="s">
        <v>56</v>
      </c>
      <c r="C31" s="12">
        <v>1554.8064999999999</v>
      </c>
      <c r="D31" s="12">
        <v>1100.35258</v>
      </c>
      <c r="E31" s="13">
        <f t="shared" si="0"/>
        <v>-29.228969649921066</v>
      </c>
      <c r="F31" s="12">
        <v>3952.8834400000001</v>
      </c>
      <c r="G31" s="13">
        <f t="shared" si="3"/>
        <v>0.90007380101219581</v>
      </c>
      <c r="H31" s="12">
        <v>4401.9831599999998</v>
      </c>
      <c r="I31" s="14">
        <f t="shared" si="4"/>
        <v>1.0600570584280837</v>
      </c>
      <c r="J31" s="15">
        <f t="shared" si="1"/>
        <v>11.361319573845053</v>
      </c>
      <c r="L31" s="86"/>
      <c r="M31" s="87"/>
      <c r="N31" s="87"/>
      <c r="O31" s="87"/>
      <c r="P31" s="87"/>
    </row>
    <row r="32" spans="1:16" s="28" customFormat="1" ht="20.100000000000001" customHeight="1" x14ac:dyDescent="0.2">
      <c r="A32" s="53">
        <v>27</v>
      </c>
      <c r="B32" s="48" t="s">
        <v>57</v>
      </c>
      <c r="C32" s="49">
        <v>785.74675000000002</v>
      </c>
      <c r="D32" s="49">
        <v>1173.0345600000001</v>
      </c>
      <c r="E32" s="50">
        <f t="shared" si="0"/>
        <v>49.289139280563369</v>
      </c>
      <c r="F32" s="49">
        <v>2175.4624399999998</v>
      </c>
      <c r="G32" s="50">
        <f t="shared" si="3"/>
        <v>0.49535403131696332</v>
      </c>
      <c r="H32" s="49">
        <v>4176.2591700000003</v>
      </c>
      <c r="I32" s="51">
        <f t="shared" si="4"/>
        <v>1.0056996699150278</v>
      </c>
      <c r="J32" s="52">
        <f t="shared" si="1"/>
        <v>91.971099717079028</v>
      </c>
      <c r="L32" s="86"/>
      <c r="M32" s="87"/>
      <c r="N32" s="87"/>
      <c r="O32" s="87"/>
      <c r="P32" s="87"/>
    </row>
    <row r="33" spans="1:16" s="28" customFormat="1" ht="20.100000000000001" customHeight="1" x14ac:dyDescent="0.2">
      <c r="A33" s="21">
        <v>28</v>
      </c>
      <c r="B33" s="11" t="s">
        <v>58</v>
      </c>
      <c r="C33" s="12">
        <v>1766.7959900000001</v>
      </c>
      <c r="D33" s="12">
        <v>1180.6590700000002</v>
      </c>
      <c r="E33" s="13">
        <f t="shared" si="0"/>
        <v>-33.175133027101786</v>
      </c>
      <c r="F33" s="12">
        <v>5948.2676900000006</v>
      </c>
      <c r="G33" s="13">
        <f t="shared" si="3"/>
        <v>1.3544239263418134</v>
      </c>
      <c r="H33" s="12">
        <v>3441.6049800000001</v>
      </c>
      <c r="I33" s="14">
        <f t="shared" si="4"/>
        <v>0.82878500865738081</v>
      </c>
      <c r="J33" s="15">
        <f t="shared" ref="J33:J42" si="5">(H33-F33)/F33*100</f>
        <v>-42.141054179759017</v>
      </c>
      <c r="L33" s="86"/>
      <c r="M33" s="87"/>
      <c r="N33" s="87"/>
      <c r="O33" s="87"/>
      <c r="P33" s="87"/>
    </row>
    <row r="34" spans="1:16" s="28" customFormat="1" ht="20.100000000000001" customHeight="1" x14ac:dyDescent="0.2">
      <c r="A34" s="53">
        <v>29</v>
      </c>
      <c r="B34" s="48" t="s">
        <v>59</v>
      </c>
      <c r="C34" s="49">
        <v>1252.4657500000001</v>
      </c>
      <c r="D34" s="49">
        <v>747.81115</v>
      </c>
      <c r="E34" s="50">
        <f t="shared" si="0"/>
        <v>-40.292886252578171</v>
      </c>
      <c r="F34" s="49">
        <v>3668.4373100000003</v>
      </c>
      <c r="G34" s="50">
        <f t="shared" si="3"/>
        <v>0.83530525589862958</v>
      </c>
      <c r="H34" s="49">
        <v>3437.3269700000001</v>
      </c>
      <c r="I34" s="51">
        <f t="shared" si="4"/>
        <v>0.82775480601196083</v>
      </c>
      <c r="J34" s="52">
        <f t="shared" si="5"/>
        <v>-6.2999670014805345</v>
      </c>
      <c r="L34" s="86"/>
      <c r="M34" s="87"/>
      <c r="N34" s="87"/>
      <c r="O34" s="87"/>
      <c r="P34" s="87"/>
    </row>
    <row r="35" spans="1:16" s="28" customFormat="1" ht="20.100000000000001" customHeight="1" x14ac:dyDescent="0.2">
      <c r="A35" s="21">
        <v>30</v>
      </c>
      <c r="B35" s="11" t="s">
        <v>69</v>
      </c>
      <c r="C35" s="12">
        <v>2549.6165599999999</v>
      </c>
      <c r="D35" s="12">
        <v>819.50231999999994</v>
      </c>
      <c r="E35" s="13">
        <f t="shared" si="0"/>
        <v>-67.857820942298858</v>
      </c>
      <c r="F35" s="12">
        <v>4870.4421400000001</v>
      </c>
      <c r="G35" s="13">
        <f t="shared" si="3"/>
        <v>1.1090024373599474</v>
      </c>
      <c r="H35" s="12">
        <v>3262.7820899999997</v>
      </c>
      <c r="I35" s="14">
        <f t="shared" si="4"/>
        <v>0.78572203911321536</v>
      </c>
      <c r="J35" s="15">
        <f t="shared" si="5"/>
        <v>-33.008503207472664</v>
      </c>
      <c r="L35" s="86"/>
      <c r="M35" s="87"/>
      <c r="N35" s="87"/>
      <c r="O35" s="87"/>
      <c r="P35" s="87"/>
    </row>
    <row r="36" spans="1:16" s="28" customFormat="1" ht="20.100000000000001" customHeight="1" x14ac:dyDescent="0.2">
      <c r="A36" s="53">
        <v>31</v>
      </c>
      <c r="B36" s="48" t="s">
        <v>32</v>
      </c>
      <c r="C36" s="49">
        <v>460.19387999999998</v>
      </c>
      <c r="D36" s="49">
        <v>965.94330000000002</v>
      </c>
      <c r="E36" s="50">
        <f t="shared" si="0"/>
        <v>109.89920596075724</v>
      </c>
      <c r="F36" s="49">
        <v>1480.45922</v>
      </c>
      <c r="G36" s="50">
        <f t="shared" si="3"/>
        <v>0.3371014039789017</v>
      </c>
      <c r="H36" s="49">
        <v>3232.9835600000001</v>
      </c>
      <c r="I36" s="51">
        <f t="shared" si="4"/>
        <v>0.77854615022197282</v>
      </c>
      <c r="J36" s="52">
        <f t="shared" si="5"/>
        <v>118.37707626961857</v>
      </c>
      <c r="L36" s="86"/>
      <c r="M36" s="87"/>
      <c r="N36" s="87"/>
      <c r="O36" s="87"/>
      <c r="P36" s="87"/>
    </row>
    <row r="37" spans="1:16" s="28" customFormat="1" ht="20.100000000000001" customHeight="1" x14ac:dyDescent="0.2">
      <c r="A37" s="21">
        <v>32</v>
      </c>
      <c r="B37" s="11" t="s">
        <v>28</v>
      </c>
      <c r="C37" s="12">
        <v>1906.7438100000002</v>
      </c>
      <c r="D37" s="12">
        <v>613.45818000000008</v>
      </c>
      <c r="E37" s="13">
        <f t="shared" si="0"/>
        <v>-67.826921646070531</v>
      </c>
      <c r="F37" s="12">
        <v>3101.9033599999998</v>
      </c>
      <c r="G37" s="13">
        <f t="shared" si="3"/>
        <v>0.70630515419592066</v>
      </c>
      <c r="H37" s="12">
        <v>3177.8527200000003</v>
      </c>
      <c r="I37" s="14">
        <f t="shared" si="4"/>
        <v>0.76526989859745076</v>
      </c>
      <c r="J37" s="15">
        <f t="shared" si="5"/>
        <v>2.4484760221543627</v>
      </c>
      <c r="L37" s="86"/>
      <c r="M37" s="87"/>
      <c r="N37" s="87"/>
      <c r="O37" s="87"/>
      <c r="P37" s="87"/>
    </row>
    <row r="38" spans="1:16" s="28" customFormat="1" ht="20.100000000000001" customHeight="1" x14ac:dyDescent="0.2">
      <c r="A38" s="53">
        <v>33</v>
      </c>
      <c r="B38" s="48" t="s">
        <v>29</v>
      </c>
      <c r="C38" s="49">
        <v>973.73887999999999</v>
      </c>
      <c r="D38" s="49">
        <v>639.60835999999995</v>
      </c>
      <c r="E38" s="50">
        <f t="shared" si="0"/>
        <v>-34.314180820221537</v>
      </c>
      <c r="F38" s="49">
        <v>2894.7488399999997</v>
      </c>
      <c r="G38" s="50">
        <f t="shared" si="3"/>
        <v>0.65913595251228663</v>
      </c>
      <c r="H38" s="49">
        <v>3114.5932299999999</v>
      </c>
      <c r="I38" s="51">
        <f t="shared" si="4"/>
        <v>0.75003615815600355</v>
      </c>
      <c r="J38" s="52">
        <f t="shared" si="5"/>
        <v>7.5945929043018543</v>
      </c>
      <c r="L38" s="86"/>
      <c r="M38" s="87"/>
      <c r="N38" s="87"/>
      <c r="O38" s="87"/>
      <c r="P38" s="87"/>
    </row>
    <row r="39" spans="1:16" s="28" customFormat="1" ht="20.100000000000001" customHeight="1" x14ac:dyDescent="0.2">
      <c r="A39" s="21">
        <v>34</v>
      </c>
      <c r="B39" s="11" t="s">
        <v>30</v>
      </c>
      <c r="C39" s="12">
        <v>448.81587999999999</v>
      </c>
      <c r="D39" s="12">
        <v>557.51407999999992</v>
      </c>
      <c r="E39" s="13">
        <f t="shared" si="0"/>
        <v>24.218884590268939</v>
      </c>
      <c r="F39" s="12">
        <v>2143.7787699999999</v>
      </c>
      <c r="G39" s="13">
        <f t="shared" si="3"/>
        <v>0.48813964168980145</v>
      </c>
      <c r="H39" s="12">
        <v>2894.3525399999999</v>
      </c>
      <c r="I39" s="14">
        <f t="shared" si="4"/>
        <v>0.69699922241552881</v>
      </c>
      <c r="J39" s="15">
        <f t="shared" si="5"/>
        <v>35.011717650324528</v>
      </c>
      <c r="L39" s="86"/>
      <c r="M39" s="87"/>
      <c r="N39" s="87"/>
      <c r="O39" s="87"/>
      <c r="P39" s="87"/>
    </row>
    <row r="40" spans="1:16" s="28" customFormat="1" ht="20.100000000000001" customHeight="1" x14ac:dyDescent="0.2">
      <c r="A40" s="53">
        <v>35</v>
      </c>
      <c r="B40" s="48" t="s">
        <v>26</v>
      </c>
      <c r="C40" s="49">
        <v>1901.64822</v>
      </c>
      <c r="D40" s="49">
        <v>894.61539000000005</v>
      </c>
      <c r="E40" s="50">
        <f t="shared" si="0"/>
        <v>-52.955789583417271</v>
      </c>
      <c r="F40" s="49">
        <v>4108.2538299999997</v>
      </c>
      <c r="G40" s="50">
        <f t="shared" ref="G40:G41" si="6">(F40*100)/$F$59</f>
        <v>0.93545172692747325</v>
      </c>
      <c r="H40" s="49">
        <v>2823.8367899999998</v>
      </c>
      <c r="I40" s="51">
        <f t="shared" ref="I40:I58" si="7">(H40*100)/$H$59</f>
        <v>0.68001807646360979</v>
      </c>
      <c r="J40" s="52">
        <f t="shared" si="5"/>
        <v>-31.264305789012063</v>
      </c>
      <c r="L40" s="86"/>
      <c r="M40" s="87"/>
      <c r="N40" s="87"/>
      <c r="O40" s="87"/>
      <c r="P40" s="87"/>
    </row>
    <row r="41" spans="1:16" s="28" customFormat="1" ht="20.100000000000001" customHeight="1" x14ac:dyDescent="0.2">
      <c r="A41" s="21">
        <v>36</v>
      </c>
      <c r="B41" s="11" t="s">
        <v>34</v>
      </c>
      <c r="C41" s="12">
        <v>562.61598000000004</v>
      </c>
      <c r="D41" s="12">
        <v>971.59437000000003</v>
      </c>
      <c r="E41" s="13">
        <f t="shared" si="0"/>
        <v>72.692281154189757</v>
      </c>
      <c r="F41" s="12">
        <v>2376.2490699999998</v>
      </c>
      <c r="G41" s="13">
        <f t="shared" si="6"/>
        <v>0.54107326083629603</v>
      </c>
      <c r="H41" s="12">
        <v>2790.6329300000002</v>
      </c>
      <c r="I41" s="14">
        <f t="shared" si="7"/>
        <v>0.67202213806932076</v>
      </c>
      <c r="J41" s="15">
        <f t="shared" si="5"/>
        <v>17.438570107467751</v>
      </c>
      <c r="L41" s="86"/>
      <c r="M41" s="87"/>
      <c r="N41" s="87"/>
      <c r="O41" s="87"/>
      <c r="P41" s="87"/>
    </row>
    <row r="42" spans="1:16" s="28" customFormat="1" ht="20.100000000000001" customHeight="1" x14ac:dyDescent="0.2">
      <c r="A42" s="53">
        <v>37</v>
      </c>
      <c r="B42" s="48" t="s">
        <v>60</v>
      </c>
      <c r="C42" s="49">
        <v>1835.37716</v>
      </c>
      <c r="D42" s="49">
        <v>662.94707999999991</v>
      </c>
      <c r="E42" s="50">
        <f t="shared" si="0"/>
        <v>-63.87951782074046</v>
      </c>
      <c r="F42" s="49">
        <v>3135.10484</v>
      </c>
      <c r="G42" s="50">
        <f>(F42*100)/$F$59</f>
        <v>0.7138651500208496</v>
      </c>
      <c r="H42" s="49">
        <v>2518.0149799999999</v>
      </c>
      <c r="I42" s="51">
        <f t="shared" si="7"/>
        <v>0.60637204999590466</v>
      </c>
      <c r="J42" s="52">
        <f t="shared" si="5"/>
        <v>-19.683228839007501</v>
      </c>
      <c r="L42" s="86"/>
      <c r="M42" s="87"/>
      <c r="N42" s="87"/>
      <c r="O42" s="87"/>
      <c r="P42" s="87"/>
    </row>
    <row r="43" spans="1:16" s="31" customFormat="1" ht="20.100000000000001" customHeight="1" x14ac:dyDescent="0.2">
      <c r="A43" s="21">
        <v>38</v>
      </c>
      <c r="B43" s="11" t="s">
        <v>61</v>
      </c>
      <c r="C43" s="12">
        <v>1062.9770700000001</v>
      </c>
      <c r="D43" s="12">
        <v>859.70997</v>
      </c>
      <c r="E43" s="13">
        <f t="shared" si="0"/>
        <v>-19.122435068143108</v>
      </c>
      <c r="F43" s="12">
        <v>2609.4315799999999</v>
      </c>
      <c r="G43" s="13">
        <f t="shared" ref="G43:G59" si="8">(F43*100)/$F$59</f>
        <v>0.59416905060369285</v>
      </c>
      <c r="H43" s="12">
        <v>2514.4383700000003</v>
      </c>
      <c r="I43" s="14">
        <f t="shared" si="7"/>
        <v>0.60551075395320375</v>
      </c>
      <c r="J43" s="15">
        <f t="shared" ref="J43:J49" si="9">(H43-F43)/F43*100</f>
        <v>-3.6403794116724701</v>
      </c>
      <c r="L43" s="88"/>
      <c r="M43" s="87"/>
      <c r="N43" s="87"/>
      <c r="O43" s="87"/>
      <c r="P43" s="89"/>
    </row>
    <row r="44" spans="1:16" s="31" customFormat="1" ht="20.100000000000001" customHeight="1" x14ac:dyDescent="0.2">
      <c r="A44" s="53">
        <v>39</v>
      </c>
      <c r="B44" s="48" t="s">
        <v>27</v>
      </c>
      <c r="C44" s="49">
        <v>1703.4928799999998</v>
      </c>
      <c r="D44" s="49">
        <v>652.57782999999995</v>
      </c>
      <c r="E44" s="50">
        <f t="shared" si="0"/>
        <v>-61.691778247995963</v>
      </c>
      <c r="F44" s="49">
        <v>3488.5904999999998</v>
      </c>
      <c r="G44" s="50">
        <f t="shared" si="8"/>
        <v>0.79435403526850179</v>
      </c>
      <c r="H44" s="49">
        <v>2394.55026</v>
      </c>
      <c r="I44" s="51">
        <f t="shared" si="7"/>
        <v>0.5766400762136954</v>
      </c>
      <c r="J44" s="52">
        <f t="shared" si="9"/>
        <v>-31.360523397630068</v>
      </c>
      <c r="L44" s="88"/>
      <c r="M44" s="87"/>
      <c r="N44" s="87"/>
      <c r="O44" s="87"/>
      <c r="P44" s="89"/>
    </row>
    <row r="45" spans="1:16" s="28" customFormat="1" ht="20.100000000000001" customHeight="1" x14ac:dyDescent="0.2">
      <c r="A45" s="21">
        <v>40</v>
      </c>
      <c r="B45" s="11" t="s">
        <v>33</v>
      </c>
      <c r="C45" s="12">
        <v>591.79549999999995</v>
      </c>
      <c r="D45" s="12">
        <v>511.13003999999995</v>
      </c>
      <c r="E45" s="13">
        <f t="shared" si="0"/>
        <v>-13.630630851366732</v>
      </c>
      <c r="F45" s="12">
        <v>1827.7835</v>
      </c>
      <c r="G45" s="13">
        <f t="shared" si="8"/>
        <v>0.41618733950636672</v>
      </c>
      <c r="H45" s="12">
        <v>2356.1110299999996</v>
      </c>
      <c r="I45" s="14">
        <f t="shared" si="7"/>
        <v>0.56738338994276438</v>
      </c>
      <c r="J45" s="15">
        <f t="shared" si="9"/>
        <v>28.905367074382692</v>
      </c>
      <c r="L45" s="86"/>
      <c r="M45" s="87"/>
      <c r="N45" s="87"/>
      <c r="O45" s="87"/>
      <c r="P45" s="87"/>
    </row>
    <row r="46" spans="1:16" s="28" customFormat="1" ht="20.100000000000001" customHeight="1" x14ac:dyDescent="0.2">
      <c r="A46" s="53">
        <v>41</v>
      </c>
      <c r="B46" s="48" t="s">
        <v>31</v>
      </c>
      <c r="C46" s="49">
        <v>1007.85292</v>
      </c>
      <c r="D46" s="49">
        <v>506.25358</v>
      </c>
      <c r="E46" s="50">
        <f t="shared" si="0"/>
        <v>-49.769101229572271</v>
      </c>
      <c r="F46" s="49">
        <v>2111.6267400000002</v>
      </c>
      <c r="G46" s="50">
        <f t="shared" si="8"/>
        <v>0.48081860622502748</v>
      </c>
      <c r="H46" s="49">
        <v>2335.9547400000001</v>
      </c>
      <c r="I46" s="51">
        <f t="shared" si="7"/>
        <v>0.56252948280373238</v>
      </c>
      <c r="J46" s="52">
        <f t="shared" si="9"/>
        <v>10.623468426053364</v>
      </c>
      <c r="L46" s="86"/>
      <c r="M46" s="87"/>
      <c r="N46" s="87"/>
      <c r="O46" s="87"/>
      <c r="P46" s="87"/>
    </row>
    <row r="47" spans="1:16" s="31" customFormat="1" ht="20.100000000000001" customHeight="1" x14ac:dyDescent="0.2">
      <c r="A47" s="21">
        <v>42</v>
      </c>
      <c r="B47" s="11" t="s">
        <v>62</v>
      </c>
      <c r="C47" s="12">
        <v>1312.4237700000001</v>
      </c>
      <c r="D47" s="12">
        <v>1056.15453</v>
      </c>
      <c r="E47" s="13">
        <f t="shared" si="0"/>
        <v>-19.526409522436499</v>
      </c>
      <c r="F47" s="12">
        <v>2823.1513</v>
      </c>
      <c r="G47" s="13">
        <f t="shared" si="8"/>
        <v>0.64283315205052494</v>
      </c>
      <c r="H47" s="12">
        <v>2249.5159800000001</v>
      </c>
      <c r="I47" s="14">
        <f t="shared" si="7"/>
        <v>0.54171386076946471</v>
      </c>
      <c r="J47" s="15">
        <f t="shared" si="9"/>
        <v>-20.318971923325535</v>
      </c>
      <c r="L47" s="88"/>
      <c r="M47" s="87"/>
      <c r="N47" s="87"/>
      <c r="O47" s="87"/>
      <c r="P47" s="89"/>
    </row>
    <row r="48" spans="1:16" s="28" customFormat="1" ht="20.100000000000001" customHeight="1" x14ac:dyDescent="0.2">
      <c r="A48" s="53">
        <v>43</v>
      </c>
      <c r="B48" s="48" t="s">
        <v>38</v>
      </c>
      <c r="C48" s="49">
        <v>425.84206</v>
      </c>
      <c r="D48" s="49">
        <v>735.72993999999994</v>
      </c>
      <c r="E48" s="50">
        <f t="shared" si="0"/>
        <v>72.770613593218087</v>
      </c>
      <c r="F48" s="49">
        <v>1524.41426</v>
      </c>
      <c r="G48" s="50">
        <f t="shared" si="8"/>
        <v>0.34710999151429411</v>
      </c>
      <c r="H48" s="49">
        <v>2194.81853</v>
      </c>
      <c r="I48" s="51">
        <f t="shared" si="7"/>
        <v>0.52854197531624614</v>
      </c>
      <c r="J48" s="52">
        <f t="shared" si="9"/>
        <v>43.97782726068175</v>
      </c>
      <c r="L48" s="86"/>
      <c r="M48" s="87"/>
      <c r="N48" s="87"/>
      <c r="O48" s="87"/>
      <c r="P48" s="87"/>
    </row>
    <row r="49" spans="1:16" s="28" customFormat="1" ht="20.100000000000001" customHeight="1" x14ac:dyDescent="0.2">
      <c r="A49" s="21">
        <v>44</v>
      </c>
      <c r="B49" s="11" t="s">
        <v>63</v>
      </c>
      <c r="C49" s="12">
        <v>1941.5952500000001</v>
      </c>
      <c r="D49" s="12">
        <v>1114.90119</v>
      </c>
      <c r="E49" s="13">
        <f t="shared" si="0"/>
        <v>-42.578084181036182</v>
      </c>
      <c r="F49" s="12">
        <v>3658.4920400000001</v>
      </c>
      <c r="G49" s="13">
        <f t="shared" si="8"/>
        <v>0.83304071227955623</v>
      </c>
      <c r="H49" s="12">
        <v>2191.7073599999999</v>
      </c>
      <c r="I49" s="14">
        <f t="shared" si="7"/>
        <v>0.52779276351815507</v>
      </c>
      <c r="J49" s="15">
        <f t="shared" si="9"/>
        <v>-40.092602743506319</v>
      </c>
      <c r="L49" s="86"/>
      <c r="M49" s="87"/>
      <c r="N49" s="87"/>
      <c r="O49" s="87"/>
      <c r="P49" s="87"/>
    </row>
    <row r="50" spans="1:16" s="28" customFormat="1" ht="20.100000000000001" customHeight="1" x14ac:dyDescent="0.2">
      <c r="A50" s="53">
        <v>45</v>
      </c>
      <c r="B50" s="48" t="s">
        <v>37</v>
      </c>
      <c r="C50" s="49">
        <v>1214.7157999999999</v>
      </c>
      <c r="D50" s="49">
        <v>570.67509999999993</v>
      </c>
      <c r="E50" s="50" t="s">
        <v>14</v>
      </c>
      <c r="F50" s="49">
        <v>3221.1911600000003</v>
      </c>
      <c r="G50" s="50">
        <f t="shared" si="8"/>
        <v>0.73346705390535993</v>
      </c>
      <c r="H50" s="49">
        <v>2145.9557100000002</v>
      </c>
      <c r="I50" s="51">
        <f t="shared" si="7"/>
        <v>0.51677514764948584</v>
      </c>
      <c r="J50" s="52">
        <f>(H50-F50)/F50*100</f>
        <v>-33.38005714631354</v>
      </c>
      <c r="L50" s="86"/>
      <c r="M50" s="87"/>
      <c r="N50" s="87"/>
      <c r="O50" s="87"/>
      <c r="P50" s="87"/>
    </row>
    <row r="51" spans="1:16" s="28" customFormat="1" ht="20.100000000000001" customHeight="1" x14ac:dyDescent="0.2">
      <c r="A51" s="21">
        <v>46</v>
      </c>
      <c r="B51" s="11" t="s">
        <v>40</v>
      </c>
      <c r="C51" s="12">
        <v>1115.30791</v>
      </c>
      <c r="D51" s="12">
        <v>840.49827000000005</v>
      </c>
      <c r="E51" s="13">
        <f t="shared" si="0"/>
        <v>-24.639800142724706</v>
      </c>
      <c r="F51" s="12">
        <v>2564.9413300000001</v>
      </c>
      <c r="G51" s="13">
        <f t="shared" si="8"/>
        <v>0.58403859544777692</v>
      </c>
      <c r="H51" s="12">
        <v>2076.07926</v>
      </c>
      <c r="I51" s="14">
        <f>(H51*100)/$H$59</f>
        <v>0.49994795378071216</v>
      </c>
      <c r="J51" s="15">
        <f t="shared" ref="J51:J56" si="10">(H51-F51)/F51*100</f>
        <v>-19.05938604841305</v>
      </c>
      <c r="L51" s="86"/>
      <c r="M51" s="87"/>
      <c r="N51" s="87"/>
      <c r="O51" s="87"/>
      <c r="P51" s="87"/>
    </row>
    <row r="52" spans="1:16" s="28" customFormat="1" ht="20.100000000000001" customHeight="1" x14ac:dyDescent="0.2">
      <c r="A52" s="53">
        <v>47</v>
      </c>
      <c r="B52" s="48" t="s">
        <v>64</v>
      </c>
      <c r="C52" s="49">
        <v>787.45047999999997</v>
      </c>
      <c r="D52" s="49">
        <v>430.38021000000003</v>
      </c>
      <c r="E52" s="50">
        <f t="shared" si="0"/>
        <v>-45.34510792348491</v>
      </c>
      <c r="F52" s="49">
        <v>2412.0188900000003</v>
      </c>
      <c r="G52" s="50">
        <f t="shared" si="8"/>
        <v>0.54921806913575921</v>
      </c>
      <c r="H52" s="49">
        <v>1921.6161200000001</v>
      </c>
      <c r="I52" s="51">
        <f t="shared" si="7"/>
        <v>0.46275114137310513</v>
      </c>
      <c r="J52" s="52">
        <f t="shared" si="10"/>
        <v>-20.331630570273024</v>
      </c>
      <c r="L52" s="86"/>
      <c r="M52" s="87"/>
      <c r="N52" s="87"/>
      <c r="O52" s="87"/>
      <c r="P52" s="87"/>
    </row>
    <row r="53" spans="1:16" s="28" customFormat="1" ht="20.100000000000001" customHeight="1" x14ac:dyDescent="0.2">
      <c r="A53" s="21">
        <v>48</v>
      </c>
      <c r="B53" s="11" t="s">
        <v>39</v>
      </c>
      <c r="C53" s="12">
        <v>704.28809999999999</v>
      </c>
      <c r="D53" s="12">
        <v>563.63977</v>
      </c>
      <c r="E53" s="13">
        <f t="shared" si="0"/>
        <v>-19.970283467802449</v>
      </c>
      <c r="F53" s="12">
        <v>1963.8538799999999</v>
      </c>
      <c r="G53" s="13">
        <f t="shared" si="8"/>
        <v>0.44717064219939368</v>
      </c>
      <c r="H53" s="12">
        <v>1883.1101899999999</v>
      </c>
      <c r="I53" s="14">
        <f t="shared" si="7"/>
        <v>0.45347839284041014</v>
      </c>
      <c r="J53" s="15">
        <f t="shared" si="10"/>
        <v>-4.1114917368495885</v>
      </c>
      <c r="L53" s="86"/>
      <c r="M53" s="87"/>
      <c r="N53" s="87"/>
      <c r="O53" s="87"/>
      <c r="P53" s="87"/>
    </row>
    <row r="54" spans="1:16" s="28" customFormat="1" ht="20.100000000000001" customHeight="1" x14ac:dyDescent="0.2">
      <c r="A54" s="53">
        <v>49</v>
      </c>
      <c r="B54" s="48" t="s">
        <v>65</v>
      </c>
      <c r="C54" s="49">
        <v>1293.5062499999999</v>
      </c>
      <c r="D54" s="49">
        <v>758.88608999999997</v>
      </c>
      <c r="E54" s="50">
        <f t="shared" si="0"/>
        <v>-41.33108440720715</v>
      </c>
      <c r="F54" s="49">
        <v>2688.7262400000004</v>
      </c>
      <c r="G54" s="50">
        <f t="shared" si="8"/>
        <v>0.61222448965457732</v>
      </c>
      <c r="H54" s="49">
        <v>1767.7023999999999</v>
      </c>
      <c r="I54" s="51">
        <f t="shared" si="7"/>
        <v>0.42568663672949258</v>
      </c>
      <c r="J54" s="52">
        <f t="shared" si="10"/>
        <v>-34.25502478824324</v>
      </c>
      <c r="L54" s="86"/>
      <c r="M54" s="87"/>
      <c r="N54" s="87"/>
      <c r="O54" s="87"/>
      <c r="P54" s="87"/>
    </row>
    <row r="55" spans="1:16" s="28" customFormat="1" ht="20.100000000000001" customHeight="1" thickBot="1" x14ac:dyDescent="0.25">
      <c r="A55" s="22">
        <v>50</v>
      </c>
      <c r="B55" s="16" t="s">
        <v>66</v>
      </c>
      <c r="C55" s="17">
        <v>702.22335999999996</v>
      </c>
      <c r="D55" s="17">
        <v>719.20254</v>
      </c>
      <c r="E55" s="18">
        <f t="shared" si="0"/>
        <v>2.4179172848935191</v>
      </c>
      <c r="F55" s="17">
        <v>1727.96939</v>
      </c>
      <c r="G55" s="18">
        <f t="shared" si="8"/>
        <v>0.39345961005367397</v>
      </c>
      <c r="H55" s="17">
        <v>1585.03655</v>
      </c>
      <c r="I55" s="19">
        <f t="shared" si="7"/>
        <v>0.38169823046165369</v>
      </c>
      <c r="J55" s="20">
        <f t="shared" si="10"/>
        <v>-8.2717229151842755</v>
      </c>
      <c r="L55" s="86"/>
      <c r="M55" s="87"/>
      <c r="N55" s="87"/>
      <c r="O55" s="87"/>
      <c r="P55" s="87"/>
    </row>
    <row r="56" spans="1:16" s="28" customFormat="1" ht="30" customHeight="1" x14ac:dyDescent="0.2">
      <c r="A56" s="105" t="s">
        <v>3</v>
      </c>
      <c r="B56" s="106"/>
      <c r="C56" s="54">
        <f>SUM(C4:C55)-C14-C25</f>
        <v>155950.19061999983</v>
      </c>
      <c r="D56" s="54">
        <f>SUM(D4:D55)-D14-D25</f>
        <v>116470.09948999994</v>
      </c>
      <c r="E56" s="55">
        <f t="shared" si="0"/>
        <v>-25.315833839664943</v>
      </c>
      <c r="F56" s="54">
        <f>SUM(F25:F55)</f>
        <v>393678.44156999985</v>
      </c>
      <c r="G56" s="56">
        <f t="shared" si="8"/>
        <v>89.640804404914959</v>
      </c>
      <c r="H56" s="54">
        <f>SUM(H4:H55)-H14-H25</f>
        <v>376346.35443999979</v>
      </c>
      <c r="I56" s="56">
        <f t="shared" si="7"/>
        <v>90.629290239674418</v>
      </c>
      <c r="J56" s="57">
        <f t="shared" si="10"/>
        <v>-4.4026000156064535</v>
      </c>
      <c r="L56" s="86"/>
      <c r="M56" s="87"/>
      <c r="N56" s="87"/>
      <c r="O56" s="87"/>
      <c r="P56" s="87"/>
    </row>
    <row r="57" spans="1:16" ht="36" customHeight="1" thickBot="1" x14ac:dyDescent="0.25">
      <c r="A57" s="107" t="s">
        <v>2</v>
      </c>
      <c r="B57" s="108" t="s">
        <v>2</v>
      </c>
      <c r="C57" s="5">
        <f>C59-C56</f>
        <v>20113.372440000181</v>
      </c>
      <c r="D57" s="5">
        <f>D59-D56</f>
        <v>13750.305310000069</v>
      </c>
      <c r="E57" s="6">
        <f>(D57-C57)/C57*100</f>
        <v>-31.636003106797016</v>
      </c>
      <c r="F57" s="5">
        <f>F59-F56</f>
        <v>45494.81684000016</v>
      </c>
      <c r="G57" s="7">
        <f t="shared" si="8"/>
        <v>10.359195595085041</v>
      </c>
      <c r="H57" s="5">
        <f>H59-H56</f>
        <v>38912.722890000208</v>
      </c>
      <c r="I57" s="7">
        <f t="shared" si="7"/>
        <v>9.3707097603255676</v>
      </c>
      <c r="J57" s="8">
        <f>(H57-F57)/F57*100</f>
        <v>-14.467788656339447</v>
      </c>
    </row>
    <row r="58" spans="1:16" ht="30" customHeight="1" thickBot="1" x14ac:dyDescent="0.25">
      <c r="A58" s="101" t="s">
        <v>7</v>
      </c>
      <c r="B58" s="102"/>
      <c r="C58" s="58">
        <v>72043.229200000002</v>
      </c>
      <c r="D58" s="58">
        <v>52822.648329999989</v>
      </c>
      <c r="E58" s="59">
        <f>(D58-C58)/C58*100</f>
        <v>-26.679232848713024</v>
      </c>
      <c r="F58" s="58">
        <v>184285.38872999998</v>
      </c>
      <c r="G58" s="60">
        <f t="shared" si="8"/>
        <v>41.961887524116101</v>
      </c>
      <c r="H58" s="58">
        <v>182062.19957</v>
      </c>
      <c r="I58" s="60">
        <f t="shared" si="7"/>
        <v>43.843039083121106</v>
      </c>
      <c r="J58" s="61">
        <f>(H58-F58)/F58*100</f>
        <v>-1.2063838459039293</v>
      </c>
    </row>
    <row r="59" spans="1:16" ht="45.4" customHeight="1" thickBot="1" x14ac:dyDescent="0.25">
      <c r="A59" s="94" t="s">
        <v>11</v>
      </c>
      <c r="B59" s="95" t="s">
        <v>1</v>
      </c>
      <c r="C59" s="62">
        <v>176063.56306000001</v>
      </c>
      <c r="D59" s="62">
        <v>130220.4048</v>
      </c>
      <c r="E59" s="63">
        <f>(D59-C59)/C59*100</f>
        <v>-26.037845345875059</v>
      </c>
      <c r="F59" s="62">
        <v>439173.25841000001</v>
      </c>
      <c r="G59" s="64">
        <f t="shared" si="8"/>
        <v>100</v>
      </c>
      <c r="H59" s="62">
        <v>415259.07733</v>
      </c>
      <c r="I59" s="64">
        <f>(H59*100)/$H$59</f>
        <v>100</v>
      </c>
      <c r="J59" s="65">
        <f>(H59-F59)/F59*100</f>
        <v>-5.4452725939142663</v>
      </c>
    </row>
    <row r="60" spans="1:16" ht="19.5" customHeight="1" x14ac:dyDescent="0.2">
      <c r="A60" s="44" t="s">
        <v>6</v>
      </c>
      <c r="B60" s="45"/>
      <c r="C60" s="79"/>
      <c r="D60" s="79"/>
      <c r="E60" s="79"/>
      <c r="F60" s="79"/>
      <c r="G60" s="79"/>
      <c r="H60" s="79"/>
      <c r="I60" s="46"/>
      <c r="J60" s="46"/>
    </row>
    <row r="61" spans="1:16" ht="18" x14ac:dyDescent="0.2">
      <c r="B61" s="32"/>
      <c r="C61" s="81"/>
      <c r="D61" s="82"/>
      <c r="E61" s="83"/>
      <c r="F61" s="82"/>
      <c r="H61" s="93"/>
      <c r="I61" s="37"/>
    </row>
    <row r="62" spans="1:16" s="35" customFormat="1" ht="13.15" customHeight="1" x14ac:dyDescent="0.2">
      <c r="F62" s="83"/>
      <c r="L62" s="90"/>
      <c r="M62" s="91"/>
      <c r="N62" s="91"/>
      <c r="O62" s="91"/>
      <c r="P62" s="91"/>
    </row>
    <row r="63" spans="1:16" s="35" customFormat="1" ht="13.15" customHeight="1" x14ac:dyDescent="0.2">
      <c r="C63" s="80"/>
      <c r="D63" s="80"/>
      <c r="H63" s="35">
        <v>1000</v>
      </c>
      <c r="L63" s="90"/>
      <c r="M63" s="91"/>
      <c r="N63" s="91"/>
      <c r="O63" s="91"/>
      <c r="P63" s="91"/>
    </row>
    <row r="64" spans="1:16" s="35" customFormat="1" ht="20.25" x14ac:dyDescent="0.2">
      <c r="F64" s="80"/>
      <c r="G64" s="80"/>
      <c r="L64" s="90"/>
      <c r="M64" s="91"/>
      <c r="N64" s="91"/>
      <c r="O64" s="91"/>
      <c r="P64" s="91"/>
    </row>
    <row r="65" spans="3:16" s="35" customFormat="1" x14ac:dyDescent="0.2">
      <c r="C65" s="41"/>
      <c r="D65" s="41"/>
      <c r="L65" s="90"/>
      <c r="M65" s="91"/>
      <c r="N65" s="91"/>
      <c r="O65" s="91"/>
      <c r="P65" s="91"/>
    </row>
    <row r="66" spans="3:16" s="35" customFormat="1" x14ac:dyDescent="0.2">
      <c r="L66" s="90"/>
      <c r="M66" s="91"/>
      <c r="N66" s="91"/>
      <c r="O66" s="91"/>
      <c r="P66" s="91"/>
    </row>
    <row r="67" spans="3:16" s="35" customFormat="1" x14ac:dyDescent="0.2">
      <c r="L67" s="90"/>
      <c r="M67" s="91"/>
      <c r="N67" s="91"/>
      <c r="O67" s="91"/>
      <c r="P67" s="91"/>
    </row>
    <row r="68" spans="3:16" s="35" customFormat="1" x14ac:dyDescent="0.2">
      <c r="L68" s="90"/>
      <c r="M68" s="91"/>
      <c r="N68" s="91"/>
      <c r="O68" s="91"/>
      <c r="P68" s="91"/>
    </row>
    <row r="69" spans="3:16" s="35" customFormat="1" x14ac:dyDescent="0.2">
      <c r="L69" s="90"/>
      <c r="M69" s="91"/>
      <c r="N69" s="91"/>
      <c r="O69" s="91"/>
      <c r="P69" s="91"/>
    </row>
    <row r="70" spans="3:16" s="35" customFormat="1" x14ac:dyDescent="0.2">
      <c r="L70" s="90"/>
      <c r="M70" s="91"/>
      <c r="N70" s="91"/>
      <c r="O70" s="91"/>
      <c r="P70" s="91"/>
    </row>
    <row r="71" spans="3:16" s="35" customFormat="1" x14ac:dyDescent="0.2">
      <c r="L71" s="90"/>
      <c r="M71" s="91"/>
      <c r="N71" s="91"/>
      <c r="O71" s="91"/>
      <c r="P71" s="91"/>
    </row>
    <row r="72" spans="3:16" s="35" customFormat="1" x14ac:dyDescent="0.2">
      <c r="L72" s="90"/>
      <c r="M72" s="91"/>
      <c r="N72" s="91"/>
      <c r="O72" s="91"/>
      <c r="P72" s="91"/>
    </row>
    <row r="73" spans="3:16" s="35" customFormat="1" x14ac:dyDescent="0.2">
      <c r="L73" s="90"/>
      <c r="M73" s="91"/>
      <c r="N73" s="91"/>
      <c r="O73" s="91"/>
      <c r="P73" s="91"/>
    </row>
    <row r="74" spans="3:16" s="35" customFormat="1" x14ac:dyDescent="0.2">
      <c r="L74" s="90"/>
      <c r="M74" s="91"/>
      <c r="N74" s="91"/>
      <c r="O74" s="91"/>
      <c r="P74" s="91"/>
    </row>
    <row r="75" spans="3:16" s="35" customFormat="1" x14ac:dyDescent="0.2">
      <c r="L75" s="90"/>
      <c r="M75" s="91"/>
      <c r="N75" s="91"/>
      <c r="O75" s="91"/>
      <c r="P75" s="91"/>
    </row>
    <row r="76" spans="3:16" s="35" customFormat="1" x14ac:dyDescent="0.2">
      <c r="L76" s="90"/>
      <c r="M76" s="91"/>
      <c r="N76" s="91"/>
      <c r="O76" s="91"/>
      <c r="P76" s="91"/>
    </row>
    <row r="77" spans="3:16" s="35" customFormat="1" x14ac:dyDescent="0.2">
      <c r="L77" s="90"/>
      <c r="M77" s="91"/>
      <c r="N77" s="91"/>
      <c r="O77" s="91"/>
      <c r="P77" s="91"/>
    </row>
    <row r="78" spans="3:16" s="35" customFormat="1" x14ac:dyDescent="0.2">
      <c r="L78" s="90"/>
      <c r="M78" s="91"/>
      <c r="N78" s="91"/>
      <c r="O78" s="91"/>
      <c r="P78" s="91"/>
    </row>
    <row r="79" spans="3:16" s="35" customFormat="1" x14ac:dyDescent="0.2">
      <c r="L79" s="90"/>
      <c r="M79" s="91"/>
      <c r="N79" s="91"/>
      <c r="O79" s="91"/>
      <c r="P79" s="91"/>
    </row>
    <row r="80" spans="3:16" s="35" customFormat="1" x14ac:dyDescent="0.2">
      <c r="L80" s="90"/>
      <c r="M80" s="91"/>
      <c r="N80" s="91"/>
      <c r="O80" s="91"/>
      <c r="P80" s="91"/>
    </row>
    <row r="81" spans="12:16" s="35" customFormat="1" x14ac:dyDescent="0.2">
      <c r="L81" s="90"/>
      <c r="M81" s="91"/>
      <c r="N81" s="91"/>
      <c r="O81" s="91"/>
      <c r="P81" s="91"/>
    </row>
    <row r="82" spans="12:16" s="35" customFormat="1" x14ac:dyDescent="0.2">
      <c r="L82" s="90"/>
      <c r="M82" s="91"/>
      <c r="N82" s="91"/>
      <c r="O82" s="91"/>
      <c r="P82" s="91"/>
    </row>
    <row r="83" spans="12:16" s="35" customFormat="1" x14ac:dyDescent="0.2">
      <c r="L83" s="90"/>
      <c r="M83" s="91"/>
      <c r="N83" s="91"/>
      <c r="O83" s="91"/>
      <c r="P83" s="91"/>
    </row>
    <row r="84" spans="12:16" s="35" customFormat="1" x14ac:dyDescent="0.2">
      <c r="L84" s="90"/>
      <c r="M84" s="91"/>
      <c r="N84" s="91"/>
      <c r="O84" s="91"/>
      <c r="P84" s="91"/>
    </row>
    <row r="85" spans="12:16" s="35" customFormat="1" x14ac:dyDescent="0.2">
      <c r="L85" s="90"/>
      <c r="M85" s="91"/>
      <c r="N85" s="91"/>
      <c r="O85" s="91"/>
      <c r="P85" s="91"/>
    </row>
    <row r="86" spans="12:16" s="35" customFormat="1" x14ac:dyDescent="0.2">
      <c r="L86" s="90"/>
      <c r="M86" s="91"/>
      <c r="N86" s="91"/>
      <c r="O86" s="91"/>
      <c r="P86" s="91"/>
    </row>
    <row r="87" spans="12:16" s="35" customFormat="1" x14ac:dyDescent="0.2">
      <c r="L87" s="90"/>
      <c r="M87" s="91"/>
      <c r="N87" s="91"/>
      <c r="O87" s="91"/>
      <c r="P87" s="91"/>
    </row>
    <row r="88" spans="12:16" s="35" customFormat="1" x14ac:dyDescent="0.2">
      <c r="L88" s="90"/>
      <c r="M88" s="91"/>
      <c r="N88" s="91"/>
      <c r="O88" s="91"/>
      <c r="P88" s="91"/>
    </row>
    <row r="89" spans="12:16" s="35" customFormat="1" x14ac:dyDescent="0.2">
      <c r="L89" s="90"/>
      <c r="M89" s="91"/>
      <c r="N89" s="91"/>
      <c r="O89" s="91"/>
      <c r="P89" s="91"/>
    </row>
    <row r="90" spans="12:16" s="35" customFormat="1" x14ac:dyDescent="0.2">
      <c r="L90" s="90"/>
      <c r="M90" s="91"/>
      <c r="N90" s="91"/>
      <c r="O90" s="91"/>
      <c r="P90" s="91"/>
    </row>
    <row r="91" spans="12:16" s="35" customFormat="1" x14ac:dyDescent="0.2">
      <c r="L91" s="90"/>
      <c r="M91" s="91"/>
      <c r="N91" s="91"/>
      <c r="O91" s="91"/>
      <c r="P91" s="91"/>
    </row>
    <row r="92" spans="12:16" s="35" customFormat="1" x14ac:dyDescent="0.2">
      <c r="L92" s="90"/>
      <c r="M92" s="91"/>
      <c r="N92" s="91"/>
      <c r="O92" s="91"/>
      <c r="P92" s="91"/>
    </row>
    <row r="93" spans="12:16" s="35" customFormat="1" x14ac:dyDescent="0.2">
      <c r="L93" s="90"/>
      <c r="M93" s="91"/>
      <c r="N93" s="91"/>
      <c r="O93" s="91"/>
      <c r="P93" s="91"/>
    </row>
    <row r="94" spans="12:16" s="35" customFormat="1" x14ac:dyDescent="0.2">
      <c r="L94" s="90"/>
      <c r="M94" s="91"/>
      <c r="N94" s="91"/>
      <c r="O94" s="91"/>
      <c r="P94" s="91"/>
    </row>
    <row r="95" spans="12:16" s="35" customFormat="1" x14ac:dyDescent="0.2">
      <c r="L95" s="90"/>
      <c r="M95" s="91"/>
      <c r="N95" s="91"/>
      <c r="O95" s="91"/>
      <c r="P95" s="91"/>
    </row>
    <row r="96" spans="12:16" s="35" customFormat="1" x14ac:dyDescent="0.2">
      <c r="L96" s="90"/>
      <c r="M96" s="91"/>
      <c r="N96" s="91"/>
      <c r="O96" s="91"/>
      <c r="P96" s="91"/>
    </row>
    <row r="97" spans="12:16" s="35" customFormat="1" x14ac:dyDescent="0.2">
      <c r="L97" s="90"/>
      <c r="M97" s="91"/>
      <c r="N97" s="91"/>
      <c r="O97" s="91"/>
      <c r="P97" s="91"/>
    </row>
    <row r="98" spans="12:16" s="35" customFormat="1" x14ac:dyDescent="0.2">
      <c r="L98" s="90"/>
      <c r="M98" s="91"/>
      <c r="N98" s="91"/>
      <c r="O98" s="91"/>
      <c r="P98" s="91"/>
    </row>
    <row r="99" spans="12:16" s="35" customFormat="1" x14ac:dyDescent="0.2">
      <c r="L99" s="90"/>
      <c r="M99" s="91"/>
      <c r="N99" s="91"/>
      <c r="O99" s="91"/>
      <c r="P99" s="91"/>
    </row>
    <row r="100" spans="12:16" s="35" customFormat="1" x14ac:dyDescent="0.2">
      <c r="L100" s="90"/>
      <c r="M100" s="91"/>
      <c r="N100" s="91"/>
      <c r="O100" s="91"/>
      <c r="P100" s="91"/>
    </row>
    <row r="101" spans="12:16" s="35" customFormat="1" x14ac:dyDescent="0.2">
      <c r="L101" s="90"/>
      <c r="M101" s="91"/>
      <c r="N101" s="91"/>
      <c r="O101" s="91"/>
      <c r="P101" s="91"/>
    </row>
    <row r="102" spans="12:16" s="35" customFormat="1" x14ac:dyDescent="0.2">
      <c r="L102" s="90"/>
      <c r="M102" s="91"/>
      <c r="N102" s="91"/>
      <c r="O102" s="91"/>
      <c r="P102" s="91"/>
    </row>
    <row r="103" spans="12:16" s="35" customFormat="1" x14ac:dyDescent="0.2">
      <c r="L103" s="90"/>
      <c r="M103" s="91"/>
      <c r="N103" s="91"/>
      <c r="O103" s="91"/>
      <c r="P103" s="91"/>
    </row>
    <row r="104" spans="12:16" s="35" customFormat="1" x14ac:dyDescent="0.2">
      <c r="L104" s="90"/>
      <c r="M104" s="91"/>
      <c r="N104" s="91"/>
      <c r="O104" s="91"/>
      <c r="P104" s="91"/>
    </row>
    <row r="105" spans="12:16" s="35" customFormat="1" x14ac:dyDescent="0.2">
      <c r="L105" s="90"/>
      <c r="M105" s="91"/>
      <c r="N105" s="91"/>
      <c r="O105" s="91"/>
      <c r="P105" s="91"/>
    </row>
    <row r="106" spans="12:16" s="35" customFormat="1" x14ac:dyDescent="0.2">
      <c r="L106" s="90"/>
      <c r="M106" s="91"/>
      <c r="N106" s="91"/>
      <c r="O106" s="91"/>
      <c r="P106" s="91"/>
    </row>
    <row r="107" spans="12:16" s="35" customFormat="1" x14ac:dyDescent="0.2">
      <c r="L107" s="90"/>
      <c r="M107" s="91"/>
      <c r="N107" s="91"/>
      <c r="O107" s="91"/>
      <c r="P107" s="91"/>
    </row>
    <row r="108" spans="12:16" s="35" customFormat="1" x14ac:dyDescent="0.2">
      <c r="L108" s="90"/>
      <c r="M108" s="91"/>
      <c r="N108" s="91"/>
      <c r="O108" s="91"/>
      <c r="P108" s="91"/>
    </row>
    <row r="109" spans="12:16" s="35" customFormat="1" x14ac:dyDescent="0.2">
      <c r="L109" s="90"/>
      <c r="M109" s="91"/>
      <c r="N109" s="91"/>
      <c r="O109" s="91"/>
      <c r="P109" s="91"/>
    </row>
    <row r="110" spans="12:16" s="35" customFormat="1" x14ac:dyDescent="0.2">
      <c r="L110" s="90"/>
      <c r="M110" s="91"/>
      <c r="N110" s="91"/>
      <c r="O110" s="91"/>
      <c r="P110" s="91"/>
    </row>
    <row r="111" spans="12:16" s="35" customFormat="1" x14ac:dyDescent="0.2">
      <c r="L111" s="90"/>
      <c r="M111" s="91"/>
      <c r="N111" s="91"/>
      <c r="O111" s="91"/>
      <c r="P111" s="91"/>
    </row>
    <row r="112" spans="12:16" s="35" customFormat="1" x14ac:dyDescent="0.2">
      <c r="L112" s="90"/>
      <c r="M112" s="91"/>
      <c r="N112" s="91"/>
      <c r="O112" s="91"/>
      <c r="P112" s="91"/>
    </row>
    <row r="113" spans="12:16" s="35" customFormat="1" x14ac:dyDescent="0.2">
      <c r="L113" s="90"/>
      <c r="M113" s="91"/>
      <c r="N113" s="91"/>
      <c r="O113" s="91"/>
      <c r="P113" s="91"/>
    </row>
    <row r="114" spans="12:16" s="35" customFormat="1" x14ac:dyDescent="0.2">
      <c r="L114" s="90"/>
      <c r="M114" s="91"/>
      <c r="N114" s="91"/>
      <c r="O114" s="91"/>
      <c r="P114" s="91"/>
    </row>
    <row r="115" spans="12:16" s="35" customFormat="1" x14ac:dyDescent="0.2">
      <c r="L115" s="90"/>
      <c r="M115" s="91"/>
      <c r="N115" s="91"/>
      <c r="O115" s="91"/>
      <c r="P115" s="91"/>
    </row>
    <row r="116" spans="12:16" s="35" customFormat="1" x14ac:dyDescent="0.2">
      <c r="L116" s="90"/>
      <c r="M116" s="91"/>
      <c r="N116" s="91"/>
      <c r="O116" s="91"/>
      <c r="P116" s="91"/>
    </row>
    <row r="117" spans="12:16" s="35" customFormat="1" x14ac:dyDescent="0.2">
      <c r="L117" s="90"/>
      <c r="M117" s="91"/>
      <c r="N117" s="91"/>
      <c r="O117" s="91"/>
      <c r="P117" s="91"/>
    </row>
    <row r="118" spans="12:16" s="35" customFormat="1" x14ac:dyDescent="0.2">
      <c r="L118" s="90"/>
      <c r="M118" s="91"/>
      <c r="N118" s="91"/>
      <c r="O118" s="91"/>
      <c r="P118" s="91"/>
    </row>
    <row r="119" spans="12:16" s="35" customFormat="1" x14ac:dyDescent="0.2">
      <c r="L119" s="90"/>
      <c r="M119" s="91"/>
      <c r="N119" s="91"/>
      <c r="O119" s="91"/>
      <c r="P119" s="91"/>
    </row>
    <row r="120" spans="12:16" s="35" customFormat="1" x14ac:dyDescent="0.2">
      <c r="L120" s="90"/>
      <c r="M120" s="91"/>
      <c r="N120" s="91"/>
      <c r="O120" s="91"/>
      <c r="P120" s="91"/>
    </row>
    <row r="121" spans="12:16" s="35" customFormat="1" x14ac:dyDescent="0.2">
      <c r="L121" s="90"/>
      <c r="M121" s="91"/>
      <c r="N121" s="91"/>
      <c r="O121" s="91"/>
      <c r="P121" s="91"/>
    </row>
    <row r="122" spans="12:16" s="35" customFormat="1" x14ac:dyDescent="0.2">
      <c r="L122" s="90"/>
      <c r="M122" s="91"/>
      <c r="N122" s="91"/>
      <c r="O122" s="91"/>
      <c r="P122" s="91"/>
    </row>
    <row r="123" spans="12:16" s="35" customFormat="1" x14ac:dyDescent="0.2">
      <c r="L123" s="90"/>
      <c r="M123" s="91"/>
      <c r="N123" s="91"/>
      <c r="O123" s="91"/>
      <c r="P123" s="91"/>
    </row>
    <row r="124" spans="12:16" s="35" customFormat="1" x14ac:dyDescent="0.2">
      <c r="L124" s="90"/>
      <c r="M124" s="91"/>
      <c r="N124" s="91"/>
      <c r="O124" s="91"/>
      <c r="P124" s="91"/>
    </row>
    <row r="125" spans="12:16" s="35" customFormat="1" x14ac:dyDescent="0.2">
      <c r="L125" s="90"/>
      <c r="M125" s="91"/>
      <c r="N125" s="91"/>
      <c r="O125" s="91"/>
      <c r="P125" s="91"/>
    </row>
    <row r="126" spans="12:16" s="35" customFormat="1" x14ac:dyDescent="0.2">
      <c r="L126" s="90"/>
      <c r="M126" s="91"/>
      <c r="N126" s="91"/>
      <c r="O126" s="91"/>
      <c r="P126" s="91"/>
    </row>
    <row r="127" spans="12:16" s="35" customFormat="1" x14ac:dyDescent="0.2">
      <c r="L127" s="90"/>
      <c r="M127" s="91"/>
      <c r="N127" s="91"/>
      <c r="O127" s="91"/>
      <c r="P127" s="91"/>
    </row>
    <row r="128" spans="12:16" s="35" customFormat="1" x14ac:dyDescent="0.2">
      <c r="L128" s="90"/>
      <c r="M128" s="91"/>
      <c r="N128" s="91"/>
      <c r="O128" s="91"/>
      <c r="P128" s="91"/>
    </row>
    <row r="129" spans="12:16" s="35" customFormat="1" x14ac:dyDescent="0.2">
      <c r="L129" s="90"/>
      <c r="M129" s="91"/>
      <c r="N129" s="91"/>
      <c r="O129" s="91"/>
      <c r="P129" s="91"/>
    </row>
    <row r="130" spans="12:16" s="35" customFormat="1" x14ac:dyDescent="0.2">
      <c r="L130" s="90"/>
      <c r="M130" s="91"/>
      <c r="N130" s="91"/>
      <c r="O130" s="91"/>
      <c r="P130" s="91"/>
    </row>
    <row r="131" spans="12:16" s="35" customFormat="1" x14ac:dyDescent="0.2">
      <c r="L131" s="90"/>
      <c r="M131" s="91"/>
      <c r="N131" s="91"/>
      <c r="O131" s="91"/>
      <c r="P131" s="91"/>
    </row>
    <row r="132" spans="12:16" s="35" customFormat="1" x14ac:dyDescent="0.2">
      <c r="L132" s="90"/>
      <c r="M132" s="91"/>
      <c r="N132" s="91"/>
      <c r="O132" s="91"/>
      <c r="P132" s="91"/>
    </row>
    <row r="133" spans="12:16" s="35" customFormat="1" x14ac:dyDescent="0.2">
      <c r="L133" s="90"/>
      <c r="M133" s="91"/>
      <c r="N133" s="91"/>
      <c r="O133" s="91"/>
      <c r="P133" s="91"/>
    </row>
    <row r="134" spans="12:16" s="35" customFormat="1" x14ac:dyDescent="0.2">
      <c r="L134" s="90"/>
      <c r="M134" s="91"/>
      <c r="N134" s="91"/>
      <c r="O134" s="91"/>
      <c r="P134" s="91"/>
    </row>
    <row r="135" spans="12:16" s="35" customFormat="1" x14ac:dyDescent="0.2">
      <c r="L135" s="90"/>
      <c r="M135" s="91"/>
      <c r="N135" s="91"/>
      <c r="O135" s="91"/>
      <c r="P135" s="91"/>
    </row>
    <row r="136" spans="12:16" s="35" customFormat="1" x14ac:dyDescent="0.2">
      <c r="L136" s="90"/>
      <c r="M136" s="91"/>
      <c r="N136" s="91"/>
      <c r="O136" s="91"/>
      <c r="P136" s="91"/>
    </row>
    <row r="137" spans="12:16" s="35" customFormat="1" x14ac:dyDescent="0.2">
      <c r="L137" s="90"/>
      <c r="M137" s="91"/>
      <c r="N137" s="91"/>
      <c r="O137" s="91"/>
      <c r="P137" s="91"/>
    </row>
    <row r="138" spans="12:16" s="35" customFormat="1" x14ac:dyDescent="0.2">
      <c r="L138" s="90"/>
      <c r="M138" s="91"/>
      <c r="N138" s="91"/>
      <c r="O138" s="91"/>
      <c r="P138" s="91"/>
    </row>
    <row r="139" spans="12:16" s="35" customFormat="1" x14ac:dyDescent="0.2">
      <c r="L139" s="90"/>
      <c r="M139" s="91"/>
      <c r="N139" s="91"/>
      <c r="O139" s="91"/>
      <c r="P139" s="91"/>
    </row>
    <row r="140" spans="12:16" s="35" customFormat="1" x14ac:dyDescent="0.2">
      <c r="L140" s="90"/>
      <c r="M140" s="91"/>
      <c r="N140" s="91"/>
      <c r="O140" s="91"/>
      <c r="P140" s="91"/>
    </row>
    <row r="141" spans="12:16" s="35" customFormat="1" x14ac:dyDescent="0.2">
      <c r="L141" s="90"/>
      <c r="M141" s="91"/>
      <c r="N141" s="91"/>
      <c r="O141" s="91"/>
      <c r="P141" s="91"/>
    </row>
    <row r="142" spans="12:16" s="35" customFormat="1" x14ac:dyDescent="0.2">
      <c r="L142" s="90"/>
      <c r="M142" s="91"/>
      <c r="N142" s="91"/>
      <c r="O142" s="91"/>
      <c r="P142" s="91"/>
    </row>
    <row r="143" spans="12:16" s="35" customFormat="1" x14ac:dyDescent="0.2">
      <c r="L143" s="90"/>
      <c r="M143" s="91"/>
      <c r="N143" s="91"/>
      <c r="O143" s="91"/>
      <c r="P143" s="91"/>
    </row>
    <row r="144" spans="12:16" s="35" customFormat="1" x14ac:dyDescent="0.2">
      <c r="L144" s="90"/>
      <c r="M144" s="91"/>
      <c r="N144" s="91"/>
      <c r="O144" s="91"/>
      <c r="P144" s="91"/>
    </row>
    <row r="145" spans="12:16" s="35" customFormat="1" x14ac:dyDescent="0.2">
      <c r="L145" s="90"/>
      <c r="M145" s="91"/>
      <c r="N145" s="91"/>
      <c r="O145" s="91"/>
      <c r="P145" s="91"/>
    </row>
    <row r="146" spans="12:16" s="35" customFormat="1" x14ac:dyDescent="0.2">
      <c r="L146" s="90"/>
      <c r="M146" s="91"/>
      <c r="N146" s="91"/>
      <c r="O146" s="91"/>
      <c r="P146" s="91"/>
    </row>
    <row r="147" spans="12:16" s="35" customFormat="1" x14ac:dyDescent="0.2">
      <c r="L147" s="90"/>
      <c r="M147" s="91"/>
      <c r="N147" s="91"/>
      <c r="O147" s="91"/>
      <c r="P147" s="91"/>
    </row>
    <row r="148" spans="12:16" s="35" customFormat="1" x14ac:dyDescent="0.2">
      <c r="L148" s="90"/>
      <c r="M148" s="91"/>
      <c r="N148" s="91"/>
      <c r="O148" s="91"/>
      <c r="P148" s="91"/>
    </row>
    <row r="149" spans="12:16" s="35" customFormat="1" x14ac:dyDescent="0.2">
      <c r="L149" s="90"/>
      <c r="M149" s="91"/>
      <c r="N149" s="91"/>
      <c r="O149" s="91"/>
      <c r="P149" s="91"/>
    </row>
    <row r="150" spans="12:16" s="35" customFormat="1" x14ac:dyDescent="0.2">
      <c r="L150" s="90"/>
      <c r="M150" s="91"/>
      <c r="N150" s="91"/>
      <c r="O150" s="91"/>
      <c r="P150" s="91"/>
    </row>
    <row r="151" spans="12:16" s="35" customFormat="1" x14ac:dyDescent="0.2">
      <c r="L151" s="90"/>
      <c r="M151" s="91"/>
      <c r="N151" s="91"/>
      <c r="O151" s="91"/>
      <c r="P151" s="91"/>
    </row>
    <row r="152" spans="12:16" s="35" customFormat="1" x14ac:dyDescent="0.2">
      <c r="L152" s="90"/>
      <c r="M152" s="91"/>
      <c r="N152" s="91"/>
      <c r="O152" s="91"/>
      <c r="P152" s="91"/>
    </row>
  </sheetData>
  <mergeCells count="9">
    <mergeCell ref="A59:B59"/>
    <mergeCell ref="A14:B14"/>
    <mergeCell ref="A25:B25"/>
    <mergeCell ref="A1:J1"/>
    <mergeCell ref="A58:B58"/>
    <mergeCell ref="B2:J2"/>
    <mergeCell ref="A56:B56"/>
    <mergeCell ref="A57:B57"/>
    <mergeCell ref="A3:B3"/>
  </mergeCells>
  <phoneticPr fontId="0" type="noConversion"/>
  <printOptions horizontalCentered="1" verticalCentered="1"/>
  <pageMargins left="0.35433070866141736" right="0" top="0.39370078740157483" bottom="0.39370078740157483" header="0.51181102362204722" footer="0.51181102362204722"/>
  <pageSetup paperSize="9" scale="58" orientation="portrait" horizontalDpi="300" verticalDpi="300" r:id="rId1"/>
  <headerFooter alignWithMargins="0"/>
  <ignoredErrors>
    <ignoredError sqref="E59 G59 G56:G57 E56:E57 E14:G14 E25:J25 I14:J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20"/>
  <sheetViews>
    <sheetView zoomScale="70" zoomScaleNormal="70" workbookViewId="0">
      <selection activeCell="B11" sqref="B11"/>
    </sheetView>
  </sheetViews>
  <sheetFormatPr defaultColWidth="9.140625" defaultRowHeight="12.75" x14ac:dyDescent="0.2"/>
  <cols>
    <col min="1" max="1" width="9.140625" style="24"/>
    <col min="2" max="2" width="36" style="24" customWidth="1"/>
    <col min="3" max="3" width="18" style="39" bestFit="1" customWidth="1"/>
    <col min="4" max="4" width="18" style="40" bestFit="1" customWidth="1"/>
    <col min="5" max="5" width="11.42578125" style="39" customWidth="1"/>
    <col min="6" max="6" width="22.7109375" style="24" customWidth="1"/>
    <col min="7" max="7" width="13.7109375" style="36" customWidth="1"/>
    <col min="8" max="8" width="22.7109375" style="24" customWidth="1"/>
    <col min="9" max="9" width="13.7109375" style="24" customWidth="1"/>
    <col min="10" max="10" width="11.5703125" style="38" customWidth="1"/>
    <col min="11" max="11" width="15.42578125" style="24" customWidth="1"/>
    <col min="12" max="16384" width="9.140625" style="24"/>
  </cols>
  <sheetData>
    <row r="1" spans="1:15" ht="42.75" customHeight="1" x14ac:dyDescent="0.2">
      <c r="A1" s="98" t="s">
        <v>10</v>
      </c>
      <c r="B1" s="99"/>
      <c r="C1" s="99"/>
      <c r="D1" s="99"/>
      <c r="E1" s="99"/>
      <c r="F1" s="99"/>
      <c r="G1" s="99"/>
      <c r="H1" s="99"/>
      <c r="I1" s="99"/>
      <c r="J1" s="100"/>
    </row>
    <row r="2" spans="1:15" ht="41.25" customHeight="1" x14ac:dyDescent="0.2">
      <c r="A2" s="25"/>
      <c r="B2" s="111" t="str">
        <f>'ILK50'!B2</f>
        <v>2020 MART</v>
      </c>
      <c r="C2" s="111">
        <f>'ILK50'!C2</f>
        <v>0</v>
      </c>
      <c r="D2" s="111">
        <f>'ILK50'!D2</f>
        <v>0</v>
      </c>
      <c r="E2" s="111">
        <f>'ILK50'!E2</f>
        <v>0</v>
      </c>
      <c r="F2" s="111">
        <f>'ILK50'!F2</f>
        <v>0</v>
      </c>
      <c r="G2" s="111">
        <f>'ILK50'!G2</f>
        <v>0</v>
      </c>
      <c r="H2" s="111">
        <f>'ILK50'!H2</f>
        <v>0</v>
      </c>
      <c r="I2" s="111">
        <f>'ILK50'!I2</f>
        <v>0</v>
      </c>
      <c r="J2" s="112">
        <f>'ILK50'!J2</f>
        <v>0</v>
      </c>
    </row>
    <row r="3" spans="1:15" s="26" customFormat="1" ht="45.4" customHeight="1" x14ac:dyDescent="0.2">
      <c r="A3" s="109" t="s">
        <v>8</v>
      </c>
      <c r="B3" s="110"/>
      <c r="C3" s="2" t="str">
        <f>'ILK50'!C3</f>
        <v>2019 
MART</v>
      </c>
      <c r="D3" s="2" t="str">
        <f>'ILK50'!D3</f>
        <v>2020 
MART</v>
      </c>
      <c r="E3" s="3" t="str">
        <f>'ILK50'!E3</f>
        <v>DEĞİŞİM %</v>
      </c>
      <c r="F3" s="43" t="str">
        <f>'ILK50'!F3</f>
        <v>2019
OCAK - MART</v>
      </c>
      <c r="G3" s="3" t="str">
        <f>'ILK50'!G3</f>
        <v>PAY 
%</v>
      </c>
      <c r="H3" s="43" t="str">
        <f>'ILK50'!H3</f>
        <v>2020 
OCAK - MART</v>
      </c>
      <c r="I3" s="3" t="str">
        <f>'ILK50'!I3</f>
        <v>PAY 
%</v>
      </c>
      <c r="J3" s="4" t="str">
        <f>'ILK50'!J3</f>
        <v xml:space="preserve">DEĞİŞİM % </v>
      </c>
    </row>
    <row r="4" spans="1:15" s="28" customFormat="1" ht="20.100000000000001" customHeight="1" x14ac:dyDescent="0.2">
      <c r="A4" s="47">
        <v>1</v>
      </c>
      <c r="B4" s="48" t="str">
        <f>'ILK50'!B4</f>
        <v>RUSYA FEDERASYONU</v>
      </c>
      <c r="C4" s="49">
        <f>'ILK50'!C4</f>
        <v>20550.683789999999</v>
      </c>
      <c r="D4" s="49">
        <f>'ILK50'!D4</f>
        <v>13719.184670000001</v>
      </c>
      <c r="E4" s="50">
        <f t="shared" ref="E4:E24" si="0">(D4-C4)/C4*100</f>
        <v>-33.242198604234368</v>
      </c>
      <c r="F4" s="49">
        <f>'ILK50'!F4</f>
        <v>52935.279040000001</v>
      </c>
      <c r="G4" s="50">
        <f t="shared" ref="G4:G27" si="1">(F4*100)/$F$27</f>
        <v>12.053393057593933</v>
      </c>
      <c r="H4" s="49">
        <f>'ILK50'!H4</f>
        <v>41094.69038</v>
      </c>
      <c r="I4" s="51">
        <f t="shared" ref="I4:I27" si="2">(H4*100)/$H$27</f>
        <v>9.8961570314675349</v>
      </c>
      <c r="J4" s="52">
        <f t="shared" ref="J4:J23" si="3">(H4-F4)/F4*100</f>
        <v>-22.368048066871964</v>
      </c>
      <c r="K4" s="27"/>
      <c r="M4" s="29"/>
      <c r="O4" s="29"/>
    </row>
    <row r="5" spans="1:15" s="28" customFormat="1" ht="20.100000000000001" customHeight="1" x14ac:dyDescent="0.2">
      <c r="A5" s="21">
        <v>2</v>
      </c>
      <c r="B5" s="11" t="str">
        <f>'ILK50'!B5</f>
        <v>ALMANYA</v>
      </c>
      <c r="C5" s="12">
        <f>'ILK50'!C5</f>
        <v>13963.65682</v>
      </c>
      <c r="D5" s="12">
        <f>'ILK50'!D5</f>
        <v>9772.7639899999995</v>
      </c>
      <c r="E5" s="13">
        <f t="shared" si="0"/>
        <v>-30.012860413451502</v>
      </c>
      <c r="F5" s="12">
        <f>'ILK50'!F5</f>
        <v>31883.795819999999</v>
      </c>
      <c r="G5" s="13">
        <f t="shared" si="1"/>
        <v>7.259958389869487</v>
      </c>
      <c r="H5" s="12">
        <f>'ILK50'!H5</f>
        <v>33273.533620000002</v>
      </c>
      <c r="I5" s="14">
        <f t="shared" si="2"/>
        <v>8.0127167439516409</v>
      </c>
      <c r="J5" s="15">
        <f t="shared" si="3"/>
        <v>4.3587589377556197</v>
      </c>
      <c r="K5" s="27"/>
      <c r="M5" s="29"/>
      <c r="O5" s="29"/>
    </row>
    <row r="6" spans="1:15" s="28" customFormat="1" ht="20.100000000000001" customHeight="1" x14ac:dyDescent="0.2">
      <c r="A6" s="53">
        <v>3</v>
      </c>
      <c r="B6" s="48" t="str">
        <f>'ILK50'!B6</f>
        <v>İTALYA</v>
      </c>
      <c r="C6" s="49">
        <f>'ILK50'!C6</f>
        <v>13481.606109999999</v>
      </c>
      <c r="D6" s="49">
        <f>'ILK50'!D6</f>
        <v>6246.3679900000006</v>
      </c>
      <c r="E6" s="50">
        <f t="shared" si="0"/>
        <v>-53.667478941053261</v>
      </c>
      <c r="F6" s="49">
        <f>'ILK50'!F6</f>
        <v>33281.521489999999</v>
      </c>
      <c r="G6" s="50">
        <f t="shared" si="1"/>
        <v>7.5782213175942719</v>
      </c>
      <c r="H6" s="49">
        <f>'ILK50'!H6</f>
        <v>27881.501789999998</v>
      </c>
      <c r="I6" s="51">
        <f t="shared" si="2"/>
        <v>6.7142425806246733</v>
      </c>
      <c r="J6" s="52">
        <f t="shared" si="3"/>
        <v>-16.225278948327311</v>
      </c>
      <c r="K6" s="27"/>
      <c r="M6" s="29"/>
      <c r="O6" s="29"/>
    </row>
    <row r="7" spans="1:15" s="28" customFormat="1" ht="20.100000000000001" customHeight="1" x14ac:dyDescent="0.2">
      <c r="A7" s="21">
        <v>4</v>
      </c>
      <c r="B7" s="11" t="str">
        <f>'ILK50'!B7</f>
        <v>İSPANYA</v>
      </c>
      <c r="C7" s="12">
        <f>'ILK50'!C7</f>
        <v>4293.6403600000003</v>
      </c>
      <c r="D7" s="12">
        <f>'ILK50'!D7</f>
        <v>5336.78395</v>
      </c>
      <c r="E7" s="13">
        <f t="shared" si="0"/>
        <v>24.295085348042509</v>
      </c>
      <c r="F7" s="12">
        <f>'ILK50'!F7</f>
        <v>14102.13026</v>
      </c>
      <c r="G7" s="13">
        <f t="shared" si="1"/>
        <v>3.2110630576770323</v>
      </c>
      <c r="H7" s="12">
        <f>'ILK50'!H7</f>
        <v>19005.764930000001</v>
      </c>
      <c r="I7" s="14">
        <f t="shared" si="2"/>
        <v>4.5768451474202001</v>
      </c>
      <c r="J7" s="15">
        <f t="shared" si="3"/>
        <v>34.772297373460802</v>
      </c>
      <c r="K7" s="30"/>
      <c r="M7" s="29"/>
      <c r="O7" s="29"/>
    </row>
    <row r="8" spans="1:15" s="28" customFormat="1" ht="20.100000000000001" customHeight="1" x14ac:dyDescent="0.2">
      <c r="A8" s="53">
        <v>5</v>
      </c>
      <c r="B8" s="48" t="str">
        <f>'ILK50'!B8</f>
        <v>IRAK</v>
      </c>
      <c r="C8" s="49">
        <f>'ILK50'!C8</f>
        <v>9382.5359800000006</v>
      </c>
      <c r="D8" s="49">
        <f>'ILK50'!D8</f>
        <v>4283.8611100000007</v>
      </c>
      <c r="E8" s="50">
        <f t="shared" si="0"/>
        <v>-54.342182975566914</v>
      </c>
      <c r="F8" s="49">
        <f>'ILK50'!F8</f>
        <v>23584.813989999999</v>
      </c>
      <c r="G8" s="50">
        <f t="shared" si="1"/>
        <v>5.3702755207335207</v>
      </c>
      <c r="H8" s="49">
        <f>'ILK50'!H8</f>
        <v>18590.072459999999</v>
      </c>
      <c r="I8" s="51">
        <f t="shared" si="2"/>
        <v>4.4767407806059243</v>
      </c>
      <c r="J8" s="52">
        <f t="shared" si="3"/>
        <v>-21.177786401528451</v>
      </c>
      <c r="M8" s="29"/>
      <c r="O8" s="29"/>
    </row>
    <row r="9" spans="1:15" s="28" customFormat="1" ht="20.100000000000001" customHeight="1" x14ac:dyDescent="0.2">
      <c r="A9" s="21">
        <v>6</v>
      </c>
      <c r="B9" s="11" t="str">
        <f>'ILK50'!B9</f>
        <v>ROMANYA</v>
      </c>
      <c r="C9" s="12">
        <f>'ILK50'!C9</f>
        <v>7023.1277599999994</v>
      </c>
      <c r="D9" s="12">
        <f>'ILK50'!D9</f>
        <v>5097.1538899999996</v>
      </c>
      <c r="E9" s="13">
        <f t="shared" si="0"/>
        <v>-27.423306763253301</v>
      </c>
      <c r="F9" s="12">
        <f>'ILK50'!F9</f>
        <v>15940.947410000001</v>
      </c>
      <c r="G9" s="13">
        <f t="shared" si="1"/>
        <v>3.629762765545705</v>
      </c>
      <c r="H9" s="12">
        <f>'ILK50'!H9</f>
        <v>15100.51059</v>
      </c>
      <c r="I9" s="14">
        <f t="shared" si="2"/>
        <v>3.6364071044736863</v>
      </c>
      <c r="J9" s="15">
        <f t="shared" si="3"/>
        <v>-5.272188649670734</v>
      </c>
      <c r="M9" s="29"/>
      <c r="O9" s="29"/>
    </row>
    <row r="10" spans="1:15" s="28" customFormat="1" ht="20.100000000000001" customHeight="1" x14ac:dyDescent="0.2">
      <c r="A10" s="53">
        <v>7</v>
      </c>
      <c r="B10" s="48" t="str">
        <f>'ILK50'!B10</f>
        <v>HOLLANDA</v>
      </c>
      <c r="C10" s="49">
        <f>'ILK50'!C10</f>
        <v>4101.4089100000001</v>
      </c>
      <c r="D10" s="49">
        <f>'ILK50'!D10</f>
        <v>6091.3586299999997</v>
      </c>
      <c r="E10" s="50">
        <f t="shared" si="0"/>
        <v>48.518686228728157</v>
      </c>
      <c r="F10" s="49">
        <f>'ILK50'!F10</f>
        <v>10825.937840000001</v>
      </c>
      <c r="G10" s="50">
        <f t="shared" si="1"/>
        <v>2.4650721856778457</v>
      </c>
      <c r="H10" s="49">
        <f>'ILK50'!H10</f>
        <v>13803.20189</v>
      </c>
      <c r="I10" s="51">
        <f t="shared" si="2"/>
        <v>3.3239976302867928</v>
      </c>
      <c r="J10" s="52">
        <f t="shared" si="3"/>
        <v>27.501211386966538</v>
      </c>
      <c r="M10" s="29"/>
      <c r="O10" s="29"/>
    </row>
    <row r="11" spans="1:15" s="28" customFormat="1" ht="20.100000000000001" customHeight="1" x14ac:dyDescent="0.2">
      <c r="A11" s="21">
        <v>8</v>
      </c>
      <c r="B11" s="11" t="str">
        <f>'ILK50'!B11</f>
        <v>İNGİLTERE</v>
      </c>
      <c r="C11" s="12">
        <f>'ILK50'!C11</f>
        <v>6141.0626500000008</v>
      </c>
      <c r="D11" s="12">
        <f>'ILK50'!D11</f>
        <v>3904.4348799999998</v>
      </c>
      <c r="E11" s="13">
        <f t="shared" si="0"/>
        <v>-36.420859018593475</v>
      </c>
      <c r="F11" s="12">
        <f>'ILK50'!F11</f>
        <v>14974.78435</v>
      </c>
      <c r="G11" s="13">
        <f t="shared" si="1"/>
        <v>3.4097668888618795</v>
      </c>
      <c r="H11" s="12">
        <f>'ILK50'!H11</f>
        <v>13396.730449999999</v>
      </c>
      <c r="I11" s="14">
        <f t="shared" si="2"/>
        <v>3.2261138121620938</v>
      </c>
      <c r="J11" s="15">
        <f t="shared" si="3"/>
        <v>-10.538074292869538</v>
      </c>
      <c r="M11" s="29"/>
      <c r="O11" s="29"/>
    </row>
    <row r="12" spans="1:15" s="28" customFormat="1" ht="20.100000000000001" customHeight="1" x14ac:dyDescent="0.2">
      <c r="A12" s="53">
        <v>9</v>
      </c>
      <c r="B12" s="48" t="str">
        <f>'ILK50'!B12</f>
        <v>SUUDİ ARABİSTAN</v>
      </c>
      <c r="C12" s="49">
        <f>'ILK50'!C12</f>
        <v>5405.7146600000005</v>
      </c>
      <c r="D12" s="49">
        <f>'ILK50'!D12</f>
        <v>4635.6423800000002</v>
      </c>
      <c r="E12" s="50">
        <f t="shared" si="0"/>
        <v>-14.24552216376142</v>
      </c>
      <c r="F12" s="49">
        <f>'ILK50'!F12</f>
        <v>13695.70383</v>
      </c>
      <c r="G12" s="50">
        <f t="shared" si="1"/>
        <v>3.1185195290770804</v>
      </c>
      <c r="H12" s="49">
        <f>'ILK50'!H12</f>
        <v>12435.729029999999</v>
      </c>
      <c r="I12" s="51">
        <f t="shared" si="2"/>
        <v>2.9946916777733716</v>
      </c>
      <c r="J12" s="52">
        <f t="shared" si="3"/>
        <v>-9.1997813010534539</v>
      </c>
      <c r="M12" s="29"/>
      <c r="O12" s="29"/>
    </row>
    <row r="13" spans="1:15" s="28" customFormat="1" ht="20.100000000000001" customHeight="1" x14ac:dyDescent="0.2">
      <c r="A13" s="22">
        <v>10</v>
      </c>
      <c r="B13" s="16" t="str">
        <f>'ILK50'!B13</f>
        <v>FRANSA</v>
      </c>
      <c r="C13" s="17">
        <f>'ILK50'!C13</f>
        <v>3134.7425200000002</v>
      </c>
      <c r="D13" s="17">
        <f>'ILK50'!D13</f>
        <v>2616.1109799999999</v>
      </c>
      <c r="E13" s="18">
        <f t="shared" si="0"/>
        <v>-16.54462963675882</v>
      </c>
      <c r="F13" s="17">
        <f>'ILK50'!F13</f>
        <v>13081.49843</v>
      </c>
      <c r="G13" s="18">
        <f t="shared" si="1"/>
        <v>2.9786646111743611</v>
      </c>
      <c r="H13" s="17">
        <f>'ILK50'!H13</f>
        <v>12261.13934</v>
      </c>
      <c r="I13" s="19">
        <f t="shared" si="2"/>
        <v>2.9526481200208083</v>
      </c>
      <c r="J13" s="20">
        <f t="shared" si="3"/>
        <v>-6.2711400715277223</v>
      </c>
      <c r="M13" s="29"/>
      <c r="O13" s="29"/>
    </row>
    <row r="14" spans="1:15" s="28" customFormat="1" ht="20.100000000000001" customHeight="1" x14ac:dyDescent="0.2">
      <c r="A14" s="53">
        <v>11</v>
      </c>
      <c r="B14" s="48" t="str">
        <f>'ILK50'!B15</f>
        <v>POLONYA</v>
      </c>
      <c r="C14" s="49">
        <f>'ILK50'!C15</f>
        <v>3047.3303799999999</v>
      </c>
      <c r="D14" s="49">
        <f>'ILK50'!D15</f>
        <v>2870.4615099999996</v>
      </c>
      <c r="E14" s="50">
        <f t="shared" si="0"/>
        <v>-5.804059551954464</v>
      </c>
      <c r="F14" s="49">
        <f>'ILK50'!F15</f>
        <v>9019.8051999999989</v>
      </c>
      <c r="G14" s="50">
        <f t="shared" si="1"/>
        <v>2.0538147592719223</v>
      </c>
      <c r="H14" s="49">
        <f>'ILK50'!H15</f>
        <v>10241.72791</v>
      </c>
      <c r="I14" s="51">
        <f t="shared" si="2"/>
        <v>2.4663465458362652</v>
      </c>
      <c r="J14" s="52">
        <f t="shared" si="3"/>
        <v>13.547107536202677</v>
      </c>
      <c r="M14" s="29"/>
      <c r="O14" s="29"/>
    </row>
    <row r="15" spans="1:15" s="28" customFormat="1" ht="20.100000000000001" customHeight="1" x14ac:dyDescent="0.2">
      <c r="A15" s="21">
        <v>12</v>
      </c>
      <c r="B15" s="11" t="str">
        <f>'ILK50'!B16</f>
        <v>A.B.D.</v>
      </c>
      <c r="C15" s="12">
        <f>'ILK50'!C16</f>
        <v>2887.6099599999998</v>
      </c>
      <c r="D15" s="12">
        <f>'ILK50'!D16</f>
        <v>2998.72856</v>
      </c>
      <c r="E15" s="13">
        <f t="shared" si="0"/>
        <v>3.8481166618500047</v>
      </c>
      <c r="F15" s="12">
        <f>'ILK50'!F16</f>
        <v>7857.38717</v>
      </c>
      <c r="G15" s="13">
        <f t="shared" si="1"/>
        <v>1.7891315146207194</v>
      </c>
      <c r="H15" s="12">
        <f>'ILK50'!H16</f>
        <v>10217.620869999999</v>
      </c>
      <c r="I15" s="14">
        <f t="shared" si="2"/>
        <v>2.4605412446842703</v>
      </c>
      <c r="J15" s="15">
        <f t="shared" si="3"/>
        <v>30.038403974943733</v>
      </c>
      <c r="M15" s="29"/>
      <c r="O15" s="29"/>
    </row>
    <row r="16" spans="1:15" s="28" customFormat="1" ht="20.100000000000001" customHeight="1" x14ac:dyDescent="0.2">
      <c r="A16" s="53">
        <v>13</v>
      </c>
      <c r="B16" s="48" t="str">
        <f>'ILK50'!B17</f>
        <v>İSRAİL</v>
      </c>
      <c r="C16" s="49">
        <f>'ILK50'!C17</f>
        <v>4461.1021900000005</v>
      </c>
      <c r="D16" s="49">
        <f>'ILK50'!D17</f>
        <v>4194.6174700000001</v>
      </c>
      <c r="E16" s="50">
        <f t="shared" si="0"/>
        <v>-5.9735174997190628</v>
      </c>
      <c r="F16" s="49">
        <f>'ILK50'!F17</f>
        <v>9398.6324600000007</v>
      </c>
      <c r="G16" s="50">
        <f t="shared" si="1"/>
        <v>2.1400739412110781</v>
      </c>
      <c r="H16" s="49">
        <f>'ILK50'!H17</f>
        <v>9249.8832500000008</v>
      </c>
      <c r="I16" s="51">
        <f t="shared" si="2"/>
        <v>2.2274969422641329</v>
      </c>
      <c r="J16" s="52">
        <f t="shared" si="3"/>
        <v>-1.5826686556056684</v>
      </c>
      <c r="M16" s="29"/>
      <c r="O16" s="29"/>
    </row>
    <row r="17" spans="1:15" s="28" customFormat="1" ht="20.100000000000001" customHeight="1" x14ac:dyDescent="0.2">
      <c r="A17" s="21">
        <v>14</v>
      </c>
      <c r="B17" s="11" t="str">
        <f>'ILK50'!B18</f>
        <v>HINDISTAN</v>
      </c>
      <c r="C17" s="12">
        <f>'ILK50'!C18</f>
        <v>1813.3301299999998</v>
      </c>
      <c r="D17" s="12">
        <f>'ILK50'!D18</f>
        <v>2795.5232099999998</v>
      </c>
      <c r="E17" s="13">
        <f t="shared" si="0"/>
        <v>54.165155243959916</v>
      </c>
      <c r="F17" s="12">
        <f>'ILK50'!F18</f>
        <v>5349.8785900000003</v>
      </c>
      <c r="G17" s="13">
        <f t="shared" si="1"/>
        <v>1.2181703889186946</v>
      </c>
      <c r="H17" s="12">
        <f>'ILK50'!H18</f>
        <v>7760.7850599999992</v>
      </c>
      <c r="I17" s="14">
        <f t="shared" si="2"/>
        <v>1.8689019659485067</v>
      </c>
      <c r="J17" s="15">
        <f t="shared" si="3"/>
        <v>45.064695010209547</v>
      </c>
      <c r="M17" s="29"/>
      <c r="O17" s="29"/>
    </row>
    <row r="18" spans="1:15" s="28" customFormat="1" ht="20.100000000000001" customHeight="1" x14ac:dyDescent="0.2">
      <c r="A18" s="53">
        <v>15</v>
      </c>
      <c r="B18" s="48" t="str">
        <f>'ILK50'!B19</f>
        <v>KAZAKİSTAN</v>
      </c>
      <c r="C18" s="49">
        <f>'ILK50'!C19</f>
        <v>2683.7130000000002</v>
      </c>
      <c r="D18" s="49">
        <f>'ILK50'!D19</f>
        <v>2079.5256799999997</v>
      </c>
      <c r="E18" s="50">
        <f t="shared" si="0"/>
        <v>-22.513112244118521</v>
      </c>
      <c r="F18" s="49">
        <f>'ILK50'!F19</f>
        <v>6918.1195099999995</v>
      </c>
      <c r="G18" s="50">
        <f t="shared" si="1"/>
        <v>1.5752597357695752</v>
      </c>
      <c r="H18" s="49">
        <f>'ILK50'!H19</f>
        <v>7753.2608200000004</v>
      </c>
      <c r="I18" s="51">
        <f t="shared" si="2"/>
        <v>1.8670900272310251</v>
      </c>
      <c r="J18" s="52">
        <f t="shared" si="3"/>
        <v>12.071796516276153</v>
      </c>
      <c r="M18" s="29"/>
      <c r="O18" s="29"/>
    </row>
    <row r="19" spans="1:15" s="28" customFormat="1" ht="20.100000000000001" customHeight="1" x14ac:dyDescent="0.2">
      <c r="A19" s="21">
        <v>16</v>
      </c>
      <c r="B19" s="11" t="str">
        <f>'ILK50'!B20</f>
        <v>BULGARİSTAN</v>
      </c>
      <c r="C19" s="12">
        <f>'ILK50'!C20</f>
        <v>2903.4046000000003</v>
      </c>
      <c r="D19" s="12">
        <f>'ILK50'!D20</f>
        <v>2145.9290699999997</v>
      </c>
      <c r="E19" s="13">
        <f t="shared" si="0"/>
        <v>-26.089217121168733</v>
      </c>
      <c r="F19" s="12">
        <f>'ILK50'!F20</f>
        <v>9998.85059</v>
      </c>
      <c r="G19" s="13">
        <f t="shared" si="1"/>
        <v>2.2767439498024604</v>
      </c>
      <c r="H19" s="12">
        <f>'ILK50'!H20</f>
        <v>6934.0304800000004</v>
      </c>
      <c r="I19" s="14">
        <f t="shared" si="2"/>
        <v>1.6698082856090424</v>
      </c>
      <c r="J19" s="15">
        <f t="shared" si="3"/>
        <v>-30.651724239835847</v>
      </c>
      <c r="M19" s="29"/>
      <c r="O19" s="29"/>
    </row>
    <row r="20" spans="1:15" s="28" customFormat="1" ht="20.100000000000001" customHeight="1" x14ac:dyDescent="0.2">
      <c r="A20" s="53">
        <v>17</v>
      </c>
      <c r="B20" s="48" t="str">
        <f>'ILK50'!B21</f>
        <v>SUDAN</v>
      </c>
      <c r="C20" s="49">
        <f>'ILK50'!C21</f>
        <v>1407.7489699999999</v>
      </c>
      <c r="D20" s="49">
        <f>'ILK50'!D21</f>
        <v>2318.03775</v>
      </c>
      <c r="E20" s="50">
        <f t="shared" si="0"/>
        <v>64.662720371232112</v>
      </c>
      <c r="F20" s="49">
        <f>'ILK50'!F21</f>
        <v>3509.8267500000002</v>
      </c>
      <c r="G20" s="50">
        <f t="shared" si="1"/>
        <v>0.79918954143681564</v>
      </c>
      <c r="H20" s="49">
        <f>'ILK50'!H21</f>
        <v>6841.1659200000004</v>
      </c>
      <c r="I20" s="51">
        <f t="shared" si="2"/>
        <v>1.6474452440598744</v>
      </c>
      <c r="J20" s="52">
        <f t="shared" si="3"/>
        <v>94.914632752172167</v>
      </c>
      <c r="M20" s="29"/>
      <c r="O20" s="29"/>
    </row>
    <row r="21" spans="1:15" s="28" customFormat="1" ht="20.100000000000001" customHeight="1" x14ac:dyDescent="0.2">
      <c r="A21" s="21">
        <v>18</v>
      </c>
      <c r="B21" s="11" t="str">
        <f>'ILK50'!B22</f>
        <v>LİBYA</v>
      </c>
      <c r="C21" s="12">
        <f>'ILK50'!C22</f>
        <v>4084.1414599999998</v>
      </c>
      <c r="D21" s="12">
        <f>'ILK50'!D22</f>
        <v>3267.50486</v>
      </c>
      <c r="E21" s="13">
        <f t="shared" si="0"/>
        <v>-19.99530643093836</v>
      </c>
      <c r="F21" s="12">
        <f>'ILK50'!F22</f>
        <v>9056.576869999999</v>
      </c>
      <c r="G21" s="13">
        <f t="shared" si="1"/>
        <v>2.0621876893845457</v>
      </c>
      <c r="H21" s="12">
        <f>'ILK50'!H22</f>
        <v>6630.8466699999999</v>
      </c>
      <c r="I21" s="14">
        <f t="shared" si="2"/>
        <v>1.5967975252063107</v>
      </c>
      <c r="J21" s="15">
        <f t="shared" si="3"/>
        <v>-26.784183856874826</v>
      </c>
      <c r="M21" s="29"/>
      <c r="O21" s="29"/>
    </row>
    <row r="22" spans="1:15" s="28" customFormat="1" ht="20.100000000000001" customHeight="1" x14ac:dyDescent="0.2">
      <c r="A22" s="53">
        <v>19</v>
      </c>
      <c r="B22" s="48" t="str">
        <f>'ILK50'!B23</f>
        <v>B.A.E.</v>
      </c>
      <c r="C22" s="49">
        <f>'ILK50'!C23</f>
        <v>1488.5957100000001</v>
      </c>
      <c r="D22" s="49">
        <f>'ILK50'!D23</f>
        <v>2312.6186899999998</v>
      </c>
      <c r="E22" s="50">
        <f t="shared" si="0"/>
        <v>55.355727177260214</v>
      </c>
      <c r="F22" s="49">
        <f>'ILK50'!F23</f>
        <v>3996.6378100000002</v>
      </c>
      <c r="G22" s="50">
        <f t="shared" si="1"/>
        <v>0.91003669587478608</v>
      </c>
      <c r="H22" s="49">
        <f>'ILK50'!H23</f>
        <v>6020.0825000000004</v>
      </c>
      <c r="I22" s="51">
        <f t="shared" si="2"/>
        <v>1.4497172557208022</v>
      </c>
      <c r="J22" s="52">
        <f t="shared" si="3"/>
        <v>50.628673054564331</v>
      </c>
      <c r="M22" s="29"/>
      <c r="O22" s="29"/>
    </row>
    <row r="23" spans="1:15" s="28" customFormat="1" ht="20.100000000000001" customHeight="1" thickBot="1" x14ac:dyDescent="0.25">
      <c r="A23" s="22">
        <v>20</v>
      </c>
      <c r="B23" s="16" t="str">
        <f>'ILK50'!B24</f>
        <v>YUNANİSTAN</v>
      </c>
      <c r="C23" s="17">
        <f>'ILK50'!C24</f>
        <v>2610.1717200000003</v>
      </c>
      <c r="D23" s="17">
        <f>'ILK50'!D24</f>
        <v>1872.89534</v>
      </c>
      <c r="E23" s="18">
        <f t="shared" si="0"/>
        <v>-28.246278754410849</v>
      </c>
      <c r="F23" s="17">
        <f>'ILK50'!F24</f>
        <v>5501.3700599999993</v>
      </c>
      <c r="G23" s="18">
        <f t="shared" si="1"/>
        <v>1.252665082550193</v>
      </c>
      <c r="H23" s="17">
        <f>'ILK50'!H24</f>
        <v>5634.6366799999996</v>
      </c>
      <c r="I23" s="19">
        <f t="shared" si="2"/>
        <v>1.3568966911522178</v>
      </c>
      <c r="J23" s="20">
        <f t="shared" si="3"/>
        <v>2.4224260238185167</v>
      </c>
      <c r="M23" s="29"/>
      <c r="O23" s="29"/>
    </row>
    <row r="24" spans="1:15" s="28" customFormat="1" ht="24.95" customHeight="1" x14ac:dyDescent="0.2">
      <c r="A24" s="96" t="s">
        <v>5</v>
      </c>
      <c r="B24" s="97"/>
      <c r="C24" s="66">
        <f>SUM(C4:C23)</f>
        <v>114865.32768</v>
      </c>
      <c r="D24" s="66">
        <f>SUM(D4:D23)</f>
        <v>88559.504610000004</v>
      </c>
      <c r="E24" s="67">
        <f t="shared" si="0"/>
        <v>-22.901447809633758</v>
      </c>
      <c r="F24" s="66">
        <f>SUM(F4:F23)</f>
        <v>294913.49746999994</v>
      </c>
      <c r="G24" s="68">
        <f t="shared" si="1"/>
        <v>67.151970622645891</v>
      </c>
      <c r="H24" s="66">
        <f>SUM(H4:H23)</f>
        <v>284126.91463999997</v>
      </c>
      <c r="I24" s="68">
        <f t="shared" si="2"/>
        <v>68.421602356499164</v>
      </c>
      <c r="J24" s="69">
        <f>(H24-F24)/F24*100</f>
        <v>-3.6575412527862463</v>
      </c>
      <c r="M24" s="29"/>
      <c r="O24" s="29"/>
    </row>
    <row r="25" spans="1:15" ht="36" customHeight="1" thickBot="1" x14ac:dyDescent="0.25">
      <c r="A25" s="107" t="s">
        <v>2</v>
      </c>
      <c r="B25" s="108" t="s">
        <v>2</v>
      </c>
      <c r="C25" s="5">
        <f>C27-C24</f>
        <v>61198.235380000013</v>
      </c>
      <c r="D25" s="5">
        <f>D27-D24</f>
        <v>41660.90019</v>
      </c>
      <c r="E25" s="6">
        <f>(D25-C25)/C25*100</f>
        <v>-31.924670815565609</v>
      </c>
      <c r="F25" s="5">
        <f>F27-F24</f>
        <v>144259.76094000007</v>
      </c>
      <c r="G25" s="7">
        <f t="shared" si="1"/>
        <v>32.848029377354102</v>
      </c>
      <c r="H25" s="5">
        <f>H27-H24</f>
        <v>131132.16269000003</v>
      </c>
      <c r="I25" s="7">
        <f t="shared" si="2"/>
        <v>31.578397643500836</v>
      </c>
      <c r="J25" s="8">
        <f>(H25-F25)/F25*100</f>
        <v>-9.0999722753318686</v>
      </c>
    </row>
    <row r="26" spans="1:15" ht="30" customHeight="1" thickBot="1" x14ac:dyDescent="0.25">
      <c r="A26" s="101" t="s">
        <v>7</v>
      </c>
      <c r="B26" s="102"/>
      <c r="C26" s="58">
        <f>'ILK50'!C58</f>
        <v>72043.229200000002</v>
      </c>
      <c r="D26" s="58">
        <f>'ILK50'!D58</f>
        <v>52822.648329999989</v>
      </c>
      <c r="E26" s="59">
        <f>(D26-C26)/C26*100</f>
        <v>-26.679232848713024</v>
      </c>
      <c r="F26" s="58">
        <f>'ILK50'!F58</f>
        <v>184285.38872999998</v>
      </c>
      <c r="G26" s="60">
        <f t="shared" si="1"/>
        <v>41.961887524116101</v>
      </c>
      <c r="H26" s="58">
        <f>'ILK50'!H58</f>
        <v>182062.19957</v>
      </c>
      <c r="I26" s="60">
        <f t="shared" si="2"/>
        <v>43.843039083121106</v>
      </c>
      <c r="J26" s="61">
        <f>(H26-F26)/F26*100</f>
        <v>-1.2063838459039293</v>
      </c>
    </row>
    <row r="27" spans="1:15" ht="45.4" customHeight="1" thickBot="1" x14ac:dyDescent="0.25">
      <c r="A27" s="94" t="s">
        <v>12</v>
      </c>
      <c r="B27" s="95" t="s">
        <v>1</v>
      </c>
      <c r="C27" s="62">
        <f>'ILK50'!C59</f>
        <v>176063.56306000001</v>
      </c>
      <c r="D27" s="62">
        <f>'ILK50'!D59</f>
        <v>130220.4048</v>
      </c>
      <c r="E27" s="63">
        <f>(D27-C27)/C27*100</f>
        <v>-26.037845345875059</v>
      </c>
      <c r="F27" s="62">
        <f>'ILK50'!F59</f>
        <v>439173.25841000001</v>
      </c>
      <c r="G27" s="64">
        <f t="shared" si="1"/>
        <v>100</v>
      </c>
      <c r="H27" s="62">
        <f>'ILK50'!H59</f>
        <v>415259.07733</v>
      </c>
      <c r="I27" s="64">
        <f t="shared" si="2"/>
        <v>100</v>
      </c>
      <c r="J27" s="65">
        <f>(H27-F27)/F27*100</f>
        <v>-5.4452725939142663</v>
      </c>
    </row>
    <row r="28" spans="1:15" ht="19.5" customHeight="1" x14ac:dyDescent="0.2">
      <c r="A28" s="23" t="s">
        <v>6</v>
      </c>
      <c r="C28" s="1"/>
      <c r="D28" s="1"/>
      <c r="E28" s="1"/>
      <c r="F28" s="1"/>
      <c r="G28" s="1"/>
      <c r="H28" s="1"/>
      <c r="I28" s="1"/>
      <c r="J28" s="1"/>
    </row>
    <row r="29" spans="1:15" x14ac:dyDescent="0.2">
      <c r="B29" s="32"/>
      <c r="C29" s="33"/>
      <c r="D29" s="34"/>
      <c r="E29" s="35"/>
      <c r="F29" s="34"/>
      <c r="H29" s="36"/>
      <c r="I29" s="37"/>
    </row>
    <row r="30" spans="1:15" s="35" customFormat="1" ht="13.15" customHeight="1" x14ac:dyDescent="0.2"/>
    <row r="31" spans="1:15" s="35" customFormat="1" ht="13.15" customHeight="1" x14ac:dyDescent="0.2"/>
    <row r="32" spans="1:15" s="35" customFormat="1" x14ac:dyDescent="0.2"/>
    <row r="33" s="35" customFormat="1" x14ac:dyDescent="0.2"/>
    <row r="34" s="35" customFormat="1" x14ac:dyDescent="0.2"/>
    <row r="35" s="35" customFormat="1" x14ac:dyDescent="0.2"/>
    <row r="36" s="35" customFormat="1" x14ac:dyDescent="0.2"/>
    <row r="37" s="35" customFormat="1" x14ac:dyDescent="0.2"/>
    <row r="38" s="35" customFormat="1" x14ac:dyDescent="0.2"/>
    <row r="39" s="35" customFormat="1" x14ac:dyDescent="0.2"/>
    <row r="40" s="35" customFormat="1" x14ac:dyDescent="0.2"/>
    <row r="41" s="35" customFormat="1" x14ac:dyDescent="0.2"/>
    <row r="42" s="35" customFormat="1" x14ac:dyDescent="0.2"/>
    <row r="43" s="35" customFormat="1" x14ac:dyDescent="0.2"/>
    <row r="44" s="35" customFormat="1" x14ac:dyDescent="0.2"/>
    <row r="45" s="35" customFormat="1" x14ac:dyDescent="0.2"/>
    <row r="46" s="35" customFormat="1" x14ac:dyDescent="0.2"/>
    <row r="47" s="35" customFormat="1" x14ac:dyDescent="0.2"/>
    <row r="48" s="35" customFormat="1" x14ac:dyDescent="0.2"/>
    <row r="49" s="35" customFormat="1" x14ac:dyDescent="0.2"/>
    <row r="50" s="35" customFormat="1" x14ac:dyDescent="0.2"/>
    <row r="51" s="35" customFormat="1" x14ac:dyDescent="0.2"/>
    <row r="52" s="35" customFormat="1" x14ac:dyDescent="0.2"/>
    <row r="53" s="35" customFormat="1" x14ac:dyDescent="0.2"/>
    <row r="54" s="35" customFormat="1" x14ac:dyDescent="0.2"/>
    <row r="55" s="35" customFormat="1" x14ac:dyDescent="0.2"/>
    <row r="56" s="35" customFormat="1" x14ac:dyDescent="0.2"/>
    <row r="57" s="35" customFormat="1" x14ac:dyDescent="0.2"/>
    <row r="58" s="35" customFormat="1" x14ac:dyDescent="0.2"/>
    <row r="59" s="35" customFormat="1" x14ac:dyDescent="0.2"/>
    <row r="60" s="35" customFormat="1" x14ac:dyDescent="0.2"/>
    <row r="61" s="35" customFormat="1" x14ac:dyDescent="0.2"/>
    <row r="62" s="35" customFormat="1" x14ac:dyDescent="0.2"/>
    <row r="63" s="35" customFormat="1" x14ac:dyDescent="0.2"/>
    <row r="64" s="35" customFormat="1" x14ac:dyDescent="0.2"/>
    <row r="65" s="35" customFormat="1" x14ac:dyDescent="0.2"/>
    <row r="66" s="35" customFormat="1" x14ac:dyDescent="0.2"/>
    <row r="67" s="35" customFormat="1" x14ac:dyDescent="0.2"/>
    <row r="68" s="35" customFormat="1" x14ac:dyDescent="0.2"/>
    <row r="69" s="35" customFormat="1" x14ac:dyDescent="0.2"/>
    <row r="70" s="35" customFormat="1" x14ac:dyDescent="0.2"/>
    <row r="71" s="35" customFormat="1" x14ac:dyDescent="0.2"/>
    <row r="72" s="35" customFormat="1" x14ac:dyDescent="0.2"/>
    <row r="73" s="35" customFormat="1" x14ac:dyDescent="0.2"/>
    <row r="74" s="35" customFormat="1" x14ac:dyDescent="0.2"/>
    <row r="75" s="35" customFormat="1" x14ac:dyDescent="0.2"/>
    <row r="76" s="35" customFormat="1" x14ac:dyDescent="0.2"/>
    <row r="77" s="35" customFormat="1" x14ac:dyDescent="0.2"/>
    <row r="78" s="35" customFormat="1" x14ac:dyDescent="0.2"/>
    <row r="79" s="35" customFormat="1" x14ac:dyDescent="0.2"/>
    <row r="80" s="35" customFormat="1" x14ac:dyDescent="0.2"/>
    <row r="81" s="35" customFormat="1" x14ac:dyDescent="0.2"/>
    <row r="82" s="35" customFormat="1" x14ac:dyDescent="0.2"/>
    <row r="83" s="35" customFormat="1" x14ac:dyDescent="0.2"/>
    <row r="84" s="35" customFormat="1" x14ac:dyDescent="0.2"/>
    <row r="85" s="35" customFormat="1" x14ac:dyDescent="0.2"/>
    <row r="86" s="35" customFormat="1" x14ac:dyDescent="0.2"/>
    <row r="87" s="35" customFormat="1" x14ac:dyDescent="0.2"/>
    <row r="88" s="35" customFormat="1" x14ac:dyDescent="0.2"/>
    <row r="89" s="35" customFormat="1" x14ac:dyDescent="0.2"/>
    <row r="90" s="35" customFormat="1" x14ac:dyDescent="0.2"/>
    <row r="91" s="35" customFormat="1" x14ac:dyDescent="0.2"/>
    <row r="92" s="35" customFormat="1" x14ac:dyDescent="0.2"/>
    <row r="93" s="35" customFormat="1" x14ac:dyDescent="0.2"/>
    <row r="94" s="35" customFormat="1" x14ac:dyDescent="0.2"/>
    <row r="95" s="35" customFormat="1" x14ac:dyDescent="0.2"/>
    <row r="96" s="35" customFormat="1" x14ac:dyDescent="0.2"/>
    <row r="97" s="35" customFormat="1" x14ac:dyDescent="0.2"/>
    <row r="98" s="35" customFormat="1" x14ac:dyDescent="0.2"/>
    <row r="99" s="35" customFormat="1" x14ac:dyDescent="0.2"/>
    <row r="100" s="35" customFormat="1" x14ac:dyDescent="0.2"/>
    <row r="101" s="35" customFormat="1" x14ac:dyDescent="0.2"/>
    <row r="102" s="35" customFormat="1" x14ac:dyDescent="0.2"/>
    <row r="103" s="35" customFormat="1" x14ac:dyDescent="0.2"/>
    <row r="104" s="35" customFormat="1" x14ac:dyDescent="0.2"/>
    <row r="105" s="35" customFormat="1" x14ac:dyDescent="0.2"/>
    <row r="106" s="35" customFormat="1" x14ac:dyDescent="0.2"/>
    <row r="107" s="35" customFormat="1" x14ac:dyDescent="0.2"/>
    <row r="108" s="35" customFormat="1" x14ac:dyDescent="0.2"/>
    <row r="109" s="35" customFormat="1" x14ac:dyDescent="0.2"/>
    <row r="110" s="35" customFormat="1" x14ac:dyDescent="0.2"/>
    <row r="111" s="35" customFormat="1" x14ac:dyDescent="0.2"/>
    <row r="112" s="35" customFormat="1" x14ac:dyDescent="0.2"/>
    <row r="113" s="35" customFormat="1" x14ac:dyDescent="0.2"/>
    <row r="114" s="35" customFormat="1" x14ac:dyDescent="0.2"/>
    <row r="115" s="35" customFormat="1" x14ac:dyDescent="0.2"/>
    <row r="116" s="35" customFormat="1" x14ac:dyDescent="0.2"/>
    <row r="117" s="35" customFormat="1" x14ac:dyDescent="0.2"/>
    <row r="118" s="35" customFormat="1" x14ac:dyDescent="0.2"/>
    <row r="119" s="35" customFormat="1" x14ac:dyDescent="0.2"/>
    <row r="120" s="35" customFormat="1" x14ac:dyDescent="0.2"/>
  </sheetData>
  <mergeCells count="7">
    <mergeCell ref="A26:B26"/>
    <mergeCell ref="A27:B27"/>
    <mergeCell ref="A1:J1"/>
    <mergeCell ref="B2:J2"/>
    <mergeCell ref="A24:B24"/>
    <mergeCell ref="A25:B25"/>
    <mergeCell ref="A3:B3"/>
  </mergeCells>
  <printOptions horizontalCentered="1" verticalCentered="1"/>
  <pageMargins left="0.35433070866141736" right="0" top="0.39370078740157483" bottom="0.39370078740157483" header="0.51181102362204722" footer="0.51181102362204722"/>
  <pageSetup paperSize="9" scale="56" orientation="portrait" r:id="rId1"/>
  <headerFooter alignWithMargins="0"/>
  <ignoredErrors>
    <ignoredError sqref="E24:E25 G24:G2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10"/>
  <sheetViews>
    <sheetView zoomScale="70" zoomScaleNormal="70" workbookViewId="0">
      <selection activeCell="Q17" sqref="Q17"/>
    </sheetView>
  </sheetViews>
  <sheetFormatPr defaultColWidth="9.140625" defaultRowHeight="12.75" x14ac:dyDescent="0.2"/>
  <cols>
    <col min="1" max="1" width="9.140625" style="24"/>
    <col min="2" max="2" width="36" style="24" customWidth="1"/>
    <col min="3" max="3" width="18" style="39" bestFit="1" customWidth="1"/>
    <col min="4" max="4" width="18" style="40" bestFit="1" customWidth="1"/>
    <col min="5" max="5" width="11.42578125" style="39" customWidth="1"/>
    <col min="6" max="6" width="22.7109375" style="24" customWidth="1"/>
    <col min="7" max="7" width="13.7109375" style="36" customWidth="1"/>
    <col min="8" max="8" width="22.7109375" style="24" customWidth="1"/>
    <col min="9" max="9" width="13.7109375" style="24" customWidth="1"/>
    <col min="10" max="10" width="11.5703125" style="38" customWidth="1"/>
    <col min="11" max="11" width="15.42578125" style="24" customWidth="1"/>
    <col min="12" max="16384" width="9.140625" style="24"/>
  </cols>
  <sheetData>
    <row r="1" spans="1:15" ht="42.75" customHeight="1" x14ac:dyDescent="0.2">
      <c r="A1" s="98" t="s">
        <v>10</v>
      </c>
      <c r="B1" s="99"/>
      <c r="C1" s="99"/>
      <c r="D1" s="99"/>
      <c r="E1" s="99"/>
      <c r="F1" s="99"/>
      <c r="G1" s="99"/>
      <c r="H1" s="99"/>
      <c r="I1" s="99"/>
      <c r="J1" s="100"/>
    </row>
    <row r="2" spans="1:15" ht="41.25" customHeight="1" x14ac:dyDescent="0.2">
      <c r="A2" s="25"/>
      <c r="B2" s="111" t="str">
        <f>'ILK50'!B2</f>
        <v>2020 MART</v>
      </c>
      <c r="C2" s="111">
        <f>'ILK50'!C2</f>
        <v>0</v>
      </c>
      <c r="D2" s="111">
        <f>'ILK50'!D2</f>
        <v>0</v>
      </c>
      <c r="E2" s="111">
        <f>'ILK50'!E2</f>
        <v>0</v>
      </c>
      <c r="F2" s="111">
        <f>'ILK50'!F2</f>
        <v>0</v>
      </c>
      <c r="G2" s="111">
        <f>'ILK50'!G2</f>
        <v>0</v>
      </c>
      <c r="H2" s="111">
        <f>'ILK50'!H2</f>
        <v>0</v>
      </c>
      <c r="I2" s="111">
        <f>'ILK50'!I2</f>
        <v>0</v>
      </c>
      <c r="J2" s="112">
        <f>'ILK50'!J2</f>
        <v>0</v>
      </c>
    </row>
    <row r="3" spans="1:15" s="26" customFormat="1" ht="45.4" customHeight="1" x14ac:dyDescent="0.2">
      <c r="A3" s="109" t="s">
        <v>8</v>
      </c>
      <c r="B3" s="110"/>
      <c r="C3" s="2" t="str">
        <f>'ILK50'!C3</f>
        <v>2019 
MART</v>
      </c>
      <c r="D3" s="2" t="str">
        <f>'ILK50'!D3</f>
        <v>2020 
MART</v>
      </c>
      <c r="E3" s="3" t="str">
        <f>'ILK50'!E3</f>
        <v>DEĞİŞİM %</v>
      </c>
      <c r="F3" s="43" t="str">
        <f>'ILK50'!F3</f>
        <v>2019
OCAK - MART</v>
      </c>
      <c r="G3" s="3" t="str">
        <f>'ILK50'!G3</f>
        <v>PAY 
%</v>
      </c>
      <c r="H3" s="43" t="str">
        <f>'ILK50'!H3</f>
        <v>2020 
OCAK - MART</v>
      </c>
      <c r="I3" s="3" t="str">
        <f>'ILK50'!I3</f>
        <v>PAY 
%</v>
      </c>
      <c r="J3" s="4" t="str">
        <f>'ILK50'!J3</f>
        <v xml:space="preserve">DEĞİŞİM % </v>
      </c>
    </row>
    <row r="4" spans="1:15" s="28" customFormat="1" ht="24.95" customHeight="1" x14ac:dyDescent="0.2">
      <c r="A4" s="47">
        <v>1</v>
      </c>
      <c r="B4" s="48" t="str">
        <f>'ILK50'!B4</f>
        <v>RUSYA FEDERASYONU</v>
      </c>
      <c r="C4" s="49">
        <f>'ILK50'!C4</f>
        <v>20550.683789999999</v>
      </c>
      <c r="D4" s="49">
        <f>'ILK50'!D4</f>
        <v>13719.184670000001</v>
      </c>
      <c r="E4" s="50">
        <f t="shared" ref="E4:E14" si="0">(D4-C4)/C4*100</f>
        <v>-33.242198604234368</v>
      </c>
      <c r="F4" s="49">
        <f>'ILK50'!F4</f>
        <v>52935.279040000001</v>
      </c>
      <c r="G4" s="50">
        <f t="shared" ref="G4:G17" si="1">(F4*100)/$F$17</f>
        <v>12.053393057593933</v>
      </c>
      <c r="H4" s="49">
        <f>'ILK50'!H4</f>
        <v>41094.69038</v>
      </c>
      <c r="I4" s="51">
        <f t="shared" ref="I4:I17" si="2">(H4*100)/$H$17</f>
        <v>9.8961570314675349</v>
      </c>
      <c r="J4" s="52">
        <f t="shared" ref="J4:J13" si="3">(H4-F4)/F4*100</f>
        <v>-22.368048066871964</v>
      </c>
      <c r="K4" s="27"/>
      <c r="M4" s="29"/>
      <c r="O4" s="29"/>
    </row>
    <row r="5" spans="1:15" s="28" customFormat="1" ht="24.95" customHeight="1" x14ac:dyDescent="0.2">
      <c r="A5" s="21">
        <v>2</v>
      </c>
      <c r="B5" s="11" t="str">
        <f>'ILK50'!B5</f>
        <v>ALMANYA</v>
      </c>
      <c r="C5" s="12">
        <f>'ILK50'!C5</f>
        <v>13963.65682</v>
      </c>
      <c r="D5" s="12">
        <f>'ILK50'!D5</f>
        <v>9772.7639899999995</v>
      </c>
      <c r="E5" s="13">
        <f t="shared" si="0"/>
        <v>-30.012860413451502</v>
      </c>
      <c r="F5" s="12">
        <f>'ILK50'!F5</f>
        <v>31883.795819999999</v>
      </c>
      <c r="G5" s="13">
        <f t="shared" si="1"/>
        <v>7.259958389869487</v>
      </c>
      <c r="H5" s="12">
        <f>'ILK50'!H5</f>
        <v>33273.533620000002</v>
      </c>
      <c r="I5" s="14">
        <f t="shared" si="2"/>
        <v>8.0127167439516409</v>
      </c>
      <c r="J5" s="15">
        <f t="shared" si="3"/>
        <v>4.3587589377556197</v>
      </c>
      <c r="K5" s="27"/>
      <c r="M5" s="29"/>
      <c r="O5" s="29"/>
    </row>
    <row r="6" spans="1:15" s="28" customFormat="1" ht="24.95" customHeight="1" x14ac:dyDescent="0.2">
      <c r="A6" s="53">
        <v>3</v>
      </c>
      <c r="B6" s="48" t="str">
        <f>'ILK50'!B6</f>
        <v>İTALYA</v>
      </c>
      <c r="C6" s="49">
        <f>'ILK50'!C6</f>
        <v>13481.606109999999</v>
      </c>
      <c r="D6" s="49">
        <f>'ILK50'!D6</f>
        <v>6246.3679900000006</v>
      </c>
      <c r="E6" s="50">
        <f t="shared" si="0"/>
        <v>-53.667478941053261</v>
      </c>
      <c r="F6" s="49">
        <f>'ILK50'!F6</f>
        <v>33281.521489999999</v>
      </c>
      <c r="G6" s="50">
        <f t="shared" si="1"/>
        <v>7.5782213175942719</v>
      </c>
      <c r="H6" s="49">
        <f>'ILK50'!H6</f>
        <v>27881.501789999998</v>
      </c>
      <c r="I6" s="51">
        <f t="shared" si="2"/>
        <v>6.7142425806246733</v>
      </c>
      <c r="J6" s="52">
        <f t="shared" si="3"/>
        <v>-16.225278948327311</v>
      </c>
      <c r="K6" s="27"/>
      <c r="M6" s="29"/>
      <c r="O6" s="29"/>
    </row>
    <row r="7" spans="1:15" s="28" customFormat="1" ht="24.95" customHeight="1" x14ac:dyDescent="0.2">
      <c r="A7" s="21">
        <v>4</v>
      </c>
      <c r="B7" s="11" t="str">
        <f>'ILK50'!B7</f>
        <v>İSPANYA</v>
      </c>
      <c r="C7" s="12">
        <f>'ILK50'!C7</f>
        <v>4293.6403600000003</v>
      </c>
      <c r="D7" s="12">
        <f>'ILK50'!D7</f>
        <v>5336.78395</v>
      </c>
      <c r="E7" s="13">
        <f t="shared" si="0"/>
        <v>24.295085348042509</v>
      </c>
      <c r="F7" s="12">
        <f>'ILK50'!F7</f>
        <v>14102.13026</v>
      </c>
      <c r="G7" s="13">
        <f t="shared" si="1"/>
        <v>3.2110630576770323</v>
      </c>
      <c r="H7" s="12">
        <f>'ILK50'!H7</f>
        <v>19005.764930000001</v>
      </c>
      <c r="I7" s="14">
        <f t="shared" si="2"/>
        <v>4.5768451474202001</v>
      </c>
      <c r="J7" s="15">
        <f t="shared" si="3"/>
        <v>34.772297373460802</v>
      </c>
      <c r="K7" s="30"/>
      <c r="M7" s="29"/>
      <c r="O7" s="29"/>
    </row>
    <row r="8" spans="1:15" s="28" customFormat="1" ht="24.95" customHeight="1" x14ac:dyDescent="0.2">
      <c r="A8" s="53">
        <v>5</v>
      </c>
      <c r="B8" s="48" t="str">
        <f>'ILK50'!B8</f>
        <v>IRAK</v>
      </c>
      <c r="C8" s="49">
        <f>'ILK50'!C8</f>
        <v>9382.5359800000006</v>
      </c>
      <c r="D8" s="49">
        <f>'ILK50'!D8</f>
        <v>4283.8611100000007</v>
      </c>
      <c r="E8" s="50">
        <f t="shared" si="0"/>
        <v>-54.342182975566914</v>
      </c>
      <c r="F8" s="49">
        <f>'ILK50'!F8</f>
        <v>23584.813989999999</v>
      </c>
      <c r="G8" s="50">
        <f t="shared" si="1"/>
        <v>5.3702755207335207</v>
      </c>
      <c r="H8" s="49">
        <f>'ILK50'!H8</f>
        <v>18590.072459999999</v>
      </c>
      <c r="I8" s="51">
        <f t="shared" si="2"/>
        <v>4.4767407806059243</v>
      </c>
      <c r="J8" s="52">
        <f t="shared" si="3"/>
        <v>-21.177786401528451</v>
      </c>
      <c r="M8" s="29"/>
      <c r="O8" s="29"/>
    </row>
    <row r="9" spans="1:15" s="28" customFormat="1" ht="24.95" customHeight="1" x14ac:dyDescent="0.2">
      <c r="A9" s="21">
        <v>6</v>
      </c>
      <c r="B9" s="11" t="str">
        <f>'ILK50'!B9</f>
        <v>ROMANYA</v>
      </c>
      <c r="C9" s="12">
        <f>'ILK50'!C9</f>
        <v>7023.1277599999994</v>
      </c>
      <c r="D9" s="12">
        <f>'ILK50'!D9</f>
        <v>5097.1538899999996</v>
      </c>
      <c r="E9" s="13">
        <f t="shared" si="0"/>
        <v>-27.423306763253301</v>
      </c>
      <c r="F9" s="12">
        <f>'ILK50'!F9</f>
        <v>15940.947410000001</v>
      </c>
      <c r="G9" s="13">
        <f t="shared" si="1"/>
        <v>3.629762765545705</v>
      </c>
      <c r="H9" s="12">
        <f>'ILK50'!H9</f>
        <v>15100.51059</v>
      </c>
      <c r="I9" s="14">
        <f t="shared" si="2"/>
        <v>3.6364071044736863</v>
      </c>
      <c r="J9" s="15">
        <f t="shared" si="3"/>
        <v>-5.272188649670734</v>
      </c>
      <c r="M9" s="29"/>
      <c r="O9" s="29"/>
    </row>
    <row r="10" spans="1:15" s="28" customFormat="1" ht="24.95" customHeight="1" x14ac:dyDescent="0.2">
      <c r="A10" s="53">
        <v>7</v>
      </c>
      <c r="B10" s="48" t="str">
        <f>'ILK50'!B10</f>
        <v>HOLLANDA</v>
      </c>
      <c r="C10" s="49">
        <f>'ILK50'!C10</f>
        <v>4101.4089100000001</v>
      </c>
      <c r="D10" s="49">
        <f>'ILK50'!D10</f>
        <v>6091.3586299999997</v>
      </c>
      <c r="E10" s="50">
        <f t="shared" si="0"/>
        <v>48.518686228728157</v>
      </c>
      <c r="F10" s="49">
        <f>'ILK50'!F10</f>
        <v>10825.937840000001</v>
      </c>
      <c r="G10" s="50">
        <f t="shared" si="1"/>
        <v>2.4650721856778457</v>
      </c>
      <c r="H10" s="49">
        <f>'ILK50'!H10</f>
        <v>13803.20189</v>
      </c>
      <c r="I10" s="51">
        <f t="shared" si="2"/>
        <v>3.3239976302867928</v>
      </c>
      <c r="J10" s="52">
        <f t="shared" si="3"/>
        <v>27.501211386966538</v>
      </c>
      <c r="M10" s="29"/>
      <c r="O10" s="29"/>
    </row>
    <row r="11" spans="1:15" s="28" customFormat="1" ht="24.95" customHeight="1" x14ac:dyDescent="0.2">
      <c r="A11" s="21">
        <v>8</v>
      </c>
      <c r="B11" s="11" t="str">
        <f>'ILK50'!B11</f>
        <v>İNGİLTERE</v>
      </c>
      <c r="C11" s="12">
        <f>'ILK50'!C11</f>
        <v>6141.0626500000008</v>
      </c>
      <c r="D11" s="12">
        <f>'ILK50'!D11</f>
        <v>3904.4348799999998</v>
      </c>
      <c r="E11" s="13">
        <f t="shared" si="0"/>
        <v>-36.420859018593475</v>
      </c>
      <c r="F11" s="12">
        <f>'ILK50'!F11</f>
        <v>14974.78435</v>
      </c>
      <c r="G11" s="13">
        <f t="shared" si="1"/>
        <v>3.4097668888618795</v>
      </c>
      <c r="H11" s="12">
        <f>'ILK50'!H11</f>
        <v>13396.730449999999</v>
      </c>
      <c r="I11" s="14">
        <f t="shared" si="2"/>
        <v>3.2261138121620938</v>
      </c>
      <c r="J11" s="15">
        <f t="shared" si="3"/>
        <v>-10.538074292869538</v>
      </c>
      <c r="M11" s="29"/>
      <c r="O11" s="29"/>
    </row>
    <row r="12" spans="1:15" s="28" customFormat="1" ht="24.95" customHeight="1" x14ac:dyDescent="0.2">
      <c r="A12" s="53">
        <v>9</v>
      </c>
      <c r="B12" s="48" t="str">
        <f>'ILK50'!B12</f>
        <v>SUUDİ ARABİSTAN</v>
      </c>
      <c r="C12" s="49">
        <f>'ILK50'!C12</f>
        <v>5405.7146600000005</v>
      </c>
      <c r="D12" s="49">
        <f>'ILK50'!D12</f>
        <v>4635.6423800000002</v>
      </c>
      <c r="E12" s="50">
        <f t="shared" si="0"/>
        <v>-14.24552216376142</v>
      </c>
      <c r="F12" s="49">
        <f>'ILK50'!F12</f>
        <v>13695.70383</v>
      </c>
      <c r="G12" s="50">
        <f t="shared" si="1"/>
        <v>3.1185195290770804</v>
      </c>
      <c r="H12" s="49">
        <f>'ILK50'!H12</f>
        <v>12435.729029999999</v>
      </c>
      <c r="I12" s="51">
        <f t="shared" si="2"/>
        <v>2.9946916777733716</v>
      </c>
      <c r="J12" s="52">
        <f t="shared" si="3"/>
        <v>-9.1997813010534539</v>
      </c>
      <c r="M12" s="29"/>
      <c r="O12" s="29"/>
    </row>
    <row r="13" spans="1:15" s="28" customFormat="1" ht="24.95" customHeight="1" thickBot="1" x14ac:dyDescent="0.25">
      <c r="A13" s="21">
        <v>10</v>
      </c>
      <c r="B13" s="11" t="str">
        <f>'ILK50'!B13</f>
        <v>FRANSA</v>
      </c>
      <c r="C13" s="12">
        <f>'ILK50'!C13</f>
        <v>3134.7425200000002</v>
      </c>
      <c r="D13" s="12">
        <f>'ILK50'!D13</f>
        <v>2616.1109799999999</v>
      </c>
      <c r="E13" s="13">
        <f t="shared" si="0"/>
        <v>-16.54462963675882</v>
      </c>
      <c r="F13" s="12">
        <f>'ILK50'!F13</f>
        <v>13081.49843</v>
      </c>
      <c r="G13" s="13">
        <f t="shared" si="1"/>
        <v>2.9786646111743611</v>
      </c>
      <c r="H13" s="12">
        <f>'ILK50'!H13</f>
        <v>12261.13934</v>
      </c>
      <c r="I13" s="14">
        <f t="shared" si="2"/>
        <v>2.9526481200208083</v>
      </c>
      <c r="J13" s="15">
        <f t="shared" si="3"/>
        <v>-6.2711400715277223</v>
      </c>
      <c r="M13" s="29"/>
      <c r="O13" s="29"/>
    </row>
    <row r="14" spans="1:15" s="28" customFormat="1" ht="24.95" customHeight="1" thickBot="1" x14ac:dyDescent="0.25">
      <c r="A14" s="113" t="s">
        <v>4</v>
      </c>
      <c r="B14" s="114"/>
      <c r="C14" s="74">
        <f>SUM(C4:C13)</f>
        <v>87478.179560000004</v>
      </c>
      <c r="D14" s="74">
        <f>SUM(D4:D13)</f>
        <v>61703.662469999996</v>
      </c>
      <c r="E14" s="75">
        <f t="shared" si="0"/>
        <v>-29.463938572614722</v>
      </c>
      <c r="F14" s="74">
        <f>SUM(F4:F13)</f>
        <v>224306.41245999999</v>
      </c>
      <c r="G14" s="76">
        <f t="shared" si="1"/>
        <v>51.074697323805111</v>
      </c>
      <c r="H14" s="74">
        <f>SUM(H4:H13)</f>
        <v>206842.87447999997</v>
      </c>
      <c r="I14" s="76">
        <f t="shared" si="2"/>
        <v>49.81056062878671</v>
      </c>
      <c r="J14" s="77">
        <f>(H14-F14)/F14*100</f>
        <v>-7.7855723287064968</v>
      </c>
      <c r="M14" s="29"/>
      <c r="O14" s="29"/>
    </row>
    <row r="15" spans="1:15" ht="36" customHeight="1" thickBot="1" x14ac:dyDescent="0.25">
      <c r="A15" s="107" t="s">
        <v>2</v>
      </c>
      <c r="B15" s="108" t="s">
        <v>2</v>
      </c>
      <c r="C15" s="70">
        <f>C17-C14</f>
        <v>88585.383500000011</v>
      </c>
      <c r="D15" s="70">
        <f>D17-D14</f>
        <v>68516.742330000008</v>
      </c>
      <c r="E15" s="71">
        <f>(D15-C15)/C15*100</f>
        <v>-22.654573900444873</v>
      </c>
      <c r="F15" s="70">
        <f>F17-F14</f>
        <v>214866.84595000002</v>
      </c>
      <c r="G15" s="72">
        <f t="shared" si="1"/>
        <v>48.925302676194889</v>
      </c>
      <c r="H15" s="70">
        <f>H17-H14</f>
        <v>208416.20285000003</v>
      </c>
      <c r="I15" s="72">
        <f t="shared" si="2"/>
        <v>50.189439371213282</v>
      </c>
      <c r="J15" s="73">
        <f>(H15-F15)/F15*100</f>
        <v>-3.0021584165204644</v>
      </c>
    </row>
    <row r="16" spans="1:15" ht="30" customHeight="1" thickBot="1" x14ac:dyDescent="0.25">
      <c r="A16" s="101" t="s">
        <v>7</v>
      </c>
      <c r="B16" s="102"/>
      <c r="C16" s="58">
        <f>'ILK50'!C58</f>
        <v>72043.229200000002</v>
      </c>
      <c r="D16" s="58">
        <f>'ILK50'!D58</f>
        <v>52822.648329999989</v>
      </c>
      <c r="E16" s="59">
        <f>(D16-C16)/C16*100</f>
        <v>-26.679232848713024</v>
      </c>
      <c r="F16" s="58">
        <f>'ILK50'!F58</f>
        <v>184285.38872999998</v>
      </c>
      <c r="G16" s="60">
        <f t="shared" si="1"/>
        <v>41.961887524116101</v>
      </c>
      <c r="H16" s="58">
        <f>'ILK50'!H58</f>
        <v>182062.19957</v>
      </c>
      <c r="I16" s="60">
        <f t="shared" si="2"/>
        <v>43.843039083121106</v>
      </c>
      <c r="J16" s="61">
        <f>(H16-F16)/F16*100</f>
        <v>-1.2063838459039293</v>
      </c>
    </row>
    <row r="17" spans="1:10" ht="45.4" customHeight="1" thickBot="1" x14ac:dyDescent="0.25">
      <c r="A17" s="94" t="s">
        <v>12</v>
      </c>
      <c r="B17" s="95" t="s">
        <v>1</v>
      </c>
      <c r="C17" s="62">
        <f>'ILK50'!C59</f>
        <v>176063.56306000001</v>
      </c>
      <c r="D17" s="62">
        <f>'ILK50'!D59</f>
        <v>130220.4048</v>
      </c>
      <c r="E17" s="63">
        <f>(D17-C17)/C17*100</f>
        <v>-26.037845345875059</v>
      </c>
      <c r="F17" s="62">
        <f>'ILK50'!F59</f>
        <v>439173.25841000001</v>
      </c>
      <c r="G17" s="64">
        <f t="shared" si="1"/>
        <v>100</v>
      </c>
      <c r="H17" s="62">
        <f>'ILK50'!H59</f>
        <v>415259.07733</v>
      </c>
      <c r="I17" s="64">
        <f t="shared" si="2"/>
        <v>100</v>
      </c>
      <c r="J17" s="65">
        <f>(H17-F17)/F17*100</f>
        <v>-5.4452725939142663</v>
      </c>
    </row>
    <row r="18" spans="1:10" ht="19.5" customHeight="1" x14ac:dyDescent="0.2">
      <c r="A18" s="44" t="s">
        <v>6</v>
      </c>
      <c r="B18" s="45"/>
      <c r="C18" s="46"/>
      <c r="D18" s="46"/>
      <c r="E18" s="46"/>
      <c r="F18" s="46"/>
      <c r="G18" s="46"/>
      <c r="H18" s="46"/>
      <c r="I18" s="46"/>
      <c r="J18" s="46"/>
    </row>
    <row r="19" spans="1:10" x14ac:dyDescent="0.2">
      <c r="B19" s="32"/>
      <c r="C19" s="33"/>
      <c r="D19" s="34"/>
      <c r="E19" s="35"/>
      <c r="F19" s="34"/>
      <c r="H19" s="36"/>
      <c r="I19" s="37"/>
    </row>
    <row r="20" spans="1:10" s="35" customFormat="1" ht="13.15" customHeight="1" x14ac:dyDescent="0.2"/>
    <row r="21" spans="1:10" s="35" customFormat="1" ht="13.15" customHeight="1" x14ac:dyDescent="0.2"/>
    <row r="22" spans="1:10" s="35" customFormat="1" x14ac:dyDescent="0.2"/>
    <row r="23" spans="1:10" s="35" customFormat="1" x14ac:dyDescent="0.2"/>
    <row r="24" spans="1:10" s="35" customFormat="1" x14ac:dyDescent="0.2"/>
    <row r="25" spans="1:10" s="35" customFormat="1" x14ac:dyDescent="0.2"/>
    <row r="26" spans="1:10" s="35" customFormat="1" x14ac:dyDescent="0.2"/>
    <row r="27" spans="1:10" s="35" customFormat="1" x14ac:dyDescent="0.2"/>
    <row r="28" spans="1:10" s="35" customFormat="1" x14ac:dyDescent="0.2"/>
    <row r="29" spans="1:10" s="35" customFormat="1" x14ac:dyDescent="0.2"/>
    <row r="30" spans="1:10" s="35" customFormat="1" x14ac:dyDescent="0.2"/>
    <row r="31" spans="1:10" s="35" customFormat="1" x14ac:dyDescent="0.2"/>
    <row r="32" spans="1:10" s="35" customFormat="1" x14ac:dyDescent="0.2"/>
    <row r="33" s="35" customFormat="1" x14ac:dyDescent="0.2"/>
    <row r="34" s="35" customFormat="1" x14ac:dyDescent="0.2"/>
    <row r="35" s="35" customFormat="1" x14ac:dyDescent="0.2"/>
    <row r="36" s="35" customFormat="1" x14ac:dyDescent="0.2"/>
    <row r="37" s="35" customFormat="1" x14ac:dyDescent="0.2"/>
    <row r="38" s="35" customFormat="1" x14ac:dyDescent="0.2"/>
    <row r="39" s="35" customFormat="1" x14ac:dyDescent="0.2"/>
    <row r="40" s="35" customFormat="1" x14ac:dyDescent="0.2"/>
    <row r="41" s="35" customFormat="1" x14ac:dyDescent="0.2"/>
    <row r="42" s="35" customFormat="1" x14ac:dyDescent="0.2"/>
    <row r="43" s="35" customFormat="1" x14ac:dyDescent="0.2"/>
    <row r="44" s="35" customFormat="1" x14ac:dyDescent="0.2"/>
    <row r="45" s="35" customFormat="1" x14ac:dyDescent="0.2"/>
    <row r="46" s="35" customFormat="1" x14ac:dyDescent="0.2"/>
    <row r="47" s="35" customFormat="1" x14ac:dyDescent="0.2"/>
    <row r="48" s="35" customFormat="1" x14ac:dyDescent="0.2"/>
    <row r="49" s="35" customFormat="1" x14ac:dyDescent="0.2"/>
    <row r="50" s="35" customFormat="1" x14ac:dyDescent="0.2"/>
    <row r="51" s="35" customFormat="1" x14ac:dyDescent="0.2"/>
    <row r="52" s="35" customFormat="1" x14ac:dyDescent="0.2"/>
    <row r="53" s="35" customFormat="1" x14ac:dyDescent="0.2"/>
    <row r="54" s="35" customFormat="1" x14ac:dyDescent="0.2"/>
    <row r="55" s="35" customFormat="1" x14ac:dyDescent="0.2"/>
    <row r="56" s="35" customFormat="1" x14ac:dyDescent="0.2"/>
    <row r="57" s="35" customFormat="1" x14ac:dyDescent="0.2"/>
    <row r="58" s="35" customFormat="1" x14ac:dyDescent="0.2"/>
    <row r="59" s="35" customFormat="1" x14ac:dyDescent="0.2"/>
    <row r="60" s="35" customFormat="1" x14ac:dyDescent="0.2"/>
    <row r="61" s="35" customFormat="1" x14ac:dyDescent="0.2"/>
    <row r="62" s="35" customFormat="1" x14ac:dyDescent="0.2"/>
    <row r="63" s="35" customFormat="1" x14ac:dyDescent="0.2"/>
    <row r="64" s="35" customFormat="1" x14ac:dyDescent="0.2"/>
    <row r="65" s="35" customFormat="1" x14ac:dyDescent="0.2"/>
    <row r="66" s="35" customFormat="1" x14ac:dyDescent="0.2"/>
    <row r="67" s="35" customFormat="1" x14ac:dyDescent="0.2"/>
    <row r="68" s="35" customFormat="1" x14ac:dyDescent="0.2"/>
    <row r="69" s="35" customFormat="1" x14ac:dyDescent="0.2"/>
    <row r="70" s="35" customFormat="1" x14ac:dyDescent="0.2"/>
    <row r="71" s="35" customFormat="1" x14ac:dyDescent="0.2"/>
    <row r="72" s="35" customFormat="1" x14ac:dyDescent="0.2"/>
    <row r="73" s="35" customFormat="1" x14ac:dyDescent="0.2"/>
    <row r="74" s="35" customFormat="1" x14ac:dyDescent="0.2"/>
    <row r="75" s="35" customFormat="1" x14ac:dyDescent="0.2"/>
    <row r="76" s="35" customFormat="1" x14ac:dyDescent="0.2"/>
    <row r="77" s="35" customFormat="1" x14ac:dyDescent="0.2"/>
    <row r="78" s="35" customFormat="1" x14ac:dyDescent="0.2"/>
    <row r="79" s="35" customFormat="1" x14ac:dyDescent="0.2"/>
    <row r="80" s="35" customFormat="1" x14ac:dyDescent="0.2"/>
    <row r="81" s="35" customFormat="1" x14ac:dyDescent="0.2"/>
    <row r="82" s="35" customFormat="1" x14ac:dyDescent="0.2"/>
    <row r="83" s="35" customFormat="1" x14ac:dyDescent="0.2"/>
    <row r="84" s="35" customFormat="1" x14ac:dyDescent="0.2"/>
    <row r="85" s="35" customFormat="1" x14ac:dyDescent="0.2"/>
    <row r="86" s="35" customFormat="1" x14ac:dyDescent="0.2"/>
    <row r="87" s="35" customFormat="1" x14ac:dyDescent="0.2"/>
    <row r="88" s="35" customFormat="1" x14ac:dyDescent="0.2"/>
    <row r="89" s="35" customFormat="1" x14ac:dyDescent="0.2"/>
    <row r="90" s="35" customFormat="1" x14ac:dyDescent="0.2"/>
    <row r="91" s="35" customFormat="1" x14ac:dyDescent="0.2"/>
    <row r="92" s="35" customFormat="1" x14ac:dyDescent="0.2"/>
    <row r="93" s="35" customFormat="1" x14ac:dyDescent="0.2"/>
    <row r="94" s="35" customFormat="1" x14ac:dyDescent="0.2"/>
    <row r="95" s="35" customFormat="1" x14ac:dyDescent="0.2"/>
    <row r="96" s="35" customFormat="1" x14ac:dyDescent="0.2"/>
    <row r="97" s="35" customFormat="1" x14ac:dyDescent="0.2"/>
    <row r="98" s="35" customFormat="1" x14ac:dyDescent="0.2"/>
    <row r="99" s="35" customFormat="1" x14ac:dyDescent="0.2"/>
    <row r="100" s="35" customFormat="1" x14ac:dyDescent="0.2"/>
    <row r="101" s="35" customFormat="1" x14ac:dyDescent="0.2"/>
    <row r="102" s="35" customFormat="1" x14ac:dyDescent="0.2"/>
    <row r="103" s="35" customFormat="1" x14ac:dyDescent="0.2"/>
    <row r="104" s="35" customFormat="1" x14ac:dyDescent="0.2"/>
    <row r="105" s="35" customFormat="1" x14ac:dyDescent="0.2"/>
    <row r="106" s="35" customFormat="1" x14ac:dyDescent="0.2"/>
    <row r="107" s="35" customFormat="1" x14ac:dyDescent="0.2"/>
    <row r="108" s="35" customFormat="1" x14ac:dyDescent="0.2"/>
    <row r="109" s="35" customFormat="1" x14ac:dyDescent="0.2"/>
    <row r="110" s="35" customFormat="1" x14ac:dyDescent="0.2"/>
  </sheetData>
  <mergeCells count="7">
    <mergeCell ref="A17:B17"/>
    <mergeCell ref="A1:J1"/>
    <mergeCell ref="B2:J2"/>
    <mergeCell ref="A14:B14"/>
    <mergeCell ref="A15:B15"/>
    <mergeCell ref="A16:B16"/>
    <mergeCell ref="A3:B3"/>
  </mergeCells>
  <printOptions horizontalCentered="1" verticalCentered="1"/>
  <pageMargins left="0.35433070866141736" right="0" top="0.39370078740157483" bottom="0.39370078740157483" header="0.51181102362204722" footer="0.51181102362204722"/>
  <pageSetup paperSize="9" scale="56" orientation="portrait" r:id="rId1"/>
  <headerFooter alignWithMargins="0"/>
  <ignoredErrors>
    <ignoredError sqref="E14:E15 G14:G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ILK50</vt:lpstr>
      <vt:lpstr>ILK20</vt:lpstr>
      <vt:lpstr>ILK10</vt:lpstr>
      <vt:lpstr>'ILK10'!Yazdırma_Alanı</vt:lpstr>
      <vt:lpstr>'ILK20'!Yazdırma_Alanı</vt:lpstr>
      <vt:lpstr>'ILK50'!Yazdırma_Alanı</vt:lpstr>
    </vt:vector>
  </TitlesOfParts>
  <Company>ITKIB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ITKIB</dc:creator>
  <cp:lastModifiedBy>Dilan Gulkanat</cp:lastModifiedBy>
  <cp:lastPrinted>2019-06-10T09:01:56Z</cp:lastPrinted>
  <dcterms:created xsi:type="dcterms:W3CDTF">2004-07-01T10:11:22Z</dcterms:created>
  <dcterms:modified xsi:type="dcterms:W3CDTF">2020-04-02T14:26:13Z</dcterms:modified>
</cp:coreProperties>
</file>